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CORSO EXCEL 2023\"/>
    </mc:Choice>
  </mc:AlternateContent>
  <xr:revisionPtr revIDLastSave="0" documentId="8_{7BD295EE-70D2-4AFA-BDD3-C877D8385209}" xr6:coauthVersionLast="47" xr6:coauthVersionMax="47" xr10:uidLastSave="{00000000-0000-0000-0000-000000000000}"/>
  <bookViews>
    <workbookView xWindow="-120" yWindow="-120" windowWidth="29040" windowHeight="15720" xr2:uid="{D53D9D80-1136-4674-8FDB-5478006CED2C}"/>
  </bookViews>
  <sheets>
    <sheet name="GENERALE" sheetId="1" r:id="rId1"/>
    <sheet name="ES_1_FORM CONDIZ" sheetId="4" r:id="rId2"/>
    <sheet name="ES_2 FORM CONDIZ" sheetId="7" r:id="rId3"/>
    <sheet name="ES_3 FORM CONDIZ" sheetId="6" r:id="rId4"/>
    <sheet name="ES_FILTRI" sheetId="2" r:id="rId5"/>
    <sheet name="ES_ORDINA_SUBTOTALE" sheetId="3" r:id="rId6"/>
  </sheets>
  <definedNames>
    <definedName name="_xlnm._FilterDatabase" localSheetId="4" hidden="1">ES_FILTRI!$A$2:$F$2</definedName>
    <definedName name="_xlnm._FilterDatabase" localSheetId="5" hidden="1">ES_ORDINA_SUBTOTALE!$A$2:$E$42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6" l="1"/>
  <c r="F51" i="7"/>
  <c r="E51" i="7"/>
  <c r="F50" i="7"/>
  <c r="E50" i="7"/>
  <c r="G49" i="7"/>
  <c r="F49" i="7"/>
  <c r="E49" i="7"/>
  <c r="F48" i="7"/>
  <c r="G48" i="7"/>
  <c r="E48" i="7"/>
  <c r="G47" i="7"/>
  <c r="F47" i="7"/>
  <c r="E47" i="7"/>
  <c r="G46" i="7"/>
  <c r="F46" i="7"/>
  <c r="E46" i="7"/>
  <c r="G45" i="7"/>
  <c r="F45" i="7"/>
  <c r="E45" i="7"/>
  <c r="G44" i="7"/>
  <c r="F44" i="7"/>
  <c r="E44" i="7"/>
  <c r="F43" i="7"/>
  <c r="G43" i="7"/>
  <c r="E43" i="7"/>
  <c r="F42" i="7"/>
  <c r="G42" i="7"/>
  <c r="E42" i="7"/>
  <c r="G41" i="7"/>
  <c r="F41" i="7"/>
  <c r="E41" i="7"/>
  <c r="F40" i="7"/>
  <c r="G40" i="7"/>
  <c r="E40" i="7"/>
  <c r="F39" i="7"/>
  <c r="E39" i="7"/>
  <c r="F38" i="7"/>
  <c r="G38" i="7"/>
  <c r="E38" i="7"/>
  <c r="F37" i="7"/>
  <c r="G37" i="7"/>
  <c r="E37" i="7"/>
  <c r="G36" i="7"/>
  <c r="F36" i="7"/>
  <c r="E36" i="7"/>
  <c r="F35" i="7"/>
  <c r="G35" i="7"/>
  <c r="E35" i="7"/>
  <c r="J30" i="7" s="1"/>
  <c r="C31" i="7"/>
  <c r="B28" i="1"/>
  <c r="I17" i="6"/>
  <c r="L6" i="6"/>
  <c r="E2" i="4"/>
</calcChain>
</file>

<file path=xl/sharedStrings.xml><?xml version="1.0" encoding="utf-8"?>
<sst xmlns="http://schemas.openxmlformats.org/spreadsheetml/2006/main" count="583" uniqueCount="191">
  <si>
    <t>Formattazione condizionale</t>
  </si>
  <si>
    <t>maggiore di</t>
  </si>
  <si>
    <t>duplicati</t>
  </si>
  <si>
    <t>date</t>
  </si>
  <si>
    <t>icone</t>
  </si>
  <si>
    <t>barra dati</t>
  </si>
  <si>
    <t>MARCO</t>
  </si>
  <si>
    <t>ANDREA</t>
  </si>
  <si>
    <t>LUCA</t>
  </si>
  <si>
    <t>MIRKO</t>
  </si>
  <si>
    <t>Codice</t>
  </si>
  <si>
    <t>Cliente</t>
  </si>
  <si>
    <t>Dichiarazione</t>
  </si>
  <si>
    <t>Data incarico</t>
  </si>
  <si>
    <t>Responsabile</t>
  </si>
  <si>
    <t>Valore</t>
  </si>
  <si>
    <t>Totti</t>
  </si>
  <si>
    <t>Cristian</t>
  </si>
  <si>
    <t>Maldini</t>
  </si>
  <si>
    <t>Carlo</t>
  </si>
  <si>
    <t>Verdi</t>
  </si>
  <si>
    <t>PF</t>
  </si>
  <si>
    <t>Del Piero</t>
  </si>
  <si>
    <t>Damiano</t>
  </si>
  <si>
    <t>Pirlo</t>
  </si>
  <si>
    <t>Lucio</t>
  </si>
  <si>
    <t>Rossi</t>
  </si>
  <si>
    <t>Daniele</t>
  </si>
  <si>
    <t>Vieri</t>
  </si>
  <si>
    <t>Del Vecchio</t>
  </si>
  <si>
    <t>Cannavaro</t>
  </si>
  <si>
    <t>Buffon</t>
  </si>
  <si>
    <t>Bianchi</t>
  </si>
  <si>
    <t>Gattuso</t>
  </si>
  <si>
    <t>Nesta</t>
  </si>
  <si>
    <t>Inzaghi</t>
  </si>
  <si>
    <t>Materazzi</t>
  </si>
  <si>
    <t>Toldo</t>
  </si>
  <si>
    <t>Zanetti</t>
  </si>
  <si>
    <t>Lippi</t>
  </si>
  <si>
    <t>Zoff</t>
  </si>
  <si>
    <t>Prandelli</t>
  </si>
  <si>
    <t>Bennarrivo</t>
  </si>
  <si>
    <t>Sivori</t>
  </si>
  <si>
    <t>Tomba</t>
  </si>
  <si>
    <t>Oddo</t>
  </si>
  <si>
    <t>Prospetto verifica ricavi da tenuta contabilità</t>
  </si>
  <si>
    <t>n.</t>
  </si>
  <si>
    <t>nominativi clienti</t>
  </si>
  <si>
    <t>dipendente</t>
  </si>
  <si>
    <t>tipo contabilità</t>
  </si>
  <si>
    <t>importi contabilità</t>
  </si>
  <si>
    <t>cliente1</t>
  </si>
  <si>
    <t>MARIA</t>
  </si>
  <si>
    <t>SEMPLIFICATA</t>
  </si>
  <si>
    <t>cliente2</t>
  </si>
  <si>
    <t>ESTER</t>
  </si>
  <si>
    <t>ORDINARIA</t>
  </si>
  <si>
    <t>cliente3</t>
  </si>
  <si>
    <t>cliente4</t>
  </si>
  <si>
    <t>cliente5</t>
  </si>
  <si>
    <t>TOMMASO</t>
  </si>
  <si>
    <t>cliente6</t>
  </si>
  <si>
    <t>cliente7</t>
  </si>
  <si>
    <t>GIOVANNI</t>
  </si>
  <si>
    <t>cliente8</t>
  </si>
  <si>
    <t>MARTA</t>
  </si>
  <si>
    <t>cliente9</t>
  </si>
  <si>
    <t>FORFE</t>
  </si>
  <si>
    <t>cliente10</t>
  </si>
  <si>
    <t>cliente11</t>
  </si>
  <si>
    <t>cliente12</t>
  </si>
  <si>
    <t>cliente13</t>
  </si>
  <si>
    <t>cliente14</t>
  </si>
  <si>
    <t>cliente15</t>
  </si>
  <si>
    <t>cliente16</t>
  </si>
  <si>
    <t>cliente17</t>
  </si>
  <si>
    <t>cliente18</t>
  </si>
  <si>
    <t>cliente19</t>
  </si>
  <si>
    <t>cliente20</t>
  </si>
  <si>
    <t>cliente21</t>
  </si>
  <si>
    <t>cliente22</t>
  </si>
  <si>
    <t>cliente23</t>
  </si>
  <si>
    <t>cliente24</t>
  </si>
  <si>
    <t>cliente25</t>
  </si>
  <si>
    <t>cliente26</t>
  </si>
  <si>
    <t>cliente27</t>
  </si>
  <si>
    <t>cliente28</t>
  </si>
  <si>
    <t>cliente29</t>
  </si>
  <si>
    <t>cliente30</t>
  </si>
  <si>
    <t>cliente31</t>
  </si>
  <si>
    <t>cliente32</t>
  </si>
  <si>
    <t>cliente33</t>
  </si>
  <si>
    <t>cliente34</t>
  </si>
  <si>
    <t>cliente35</t>
  </si>
  <si>
    <t>cliente36</t>
  </si>
  <si>
    <t>cliente37</t>
  </si>
  <si>
    <t>cliente38</t>
  </si>
  <si>
    <t>cliente39</t>
  </si>
  <si>
    <t>cliente40</t>
  </si>
  <si>
    <t>PROSPETTO SCADENZA DELEGHE</t>
  </si>
  <si>
    <t>DELEGA CASSETTO</t>
  </si>
  <si>
    <t>DELEGA FATTURAZIONE ELETTRONICA</t>
  </si>
  <si>
    <t>Formattazione e formattazione condizionale</t>
  </si>
  <si>
    <t>GENERALE</t>
  </si>
  <si>
    <t>Formattazione</t>
  </si>
  <si>
    <t>valore</t>
  </si>
  <si>
    <t>ALLINEAMENTO</t>
  </si>
  <si>
    <t>NOMI/CARATTERE</t>
  </si>
  <si>
    <t>DATE/BORDI</t>
  </si>
  <si>
    <t>NUMERI / RIEMPIMENTI</t>
  </si>
  <si>
    <t>FILTRI</t>
  </si>
  <si>
    <t>ENTRO 15 GIORNI</t>
  </si>
  <si>
    <t>TRA 15 E 30 GIORNI</t>
  </si>
  <si>
    <t>TRA 30 E 60 GIORNI</t>
  </si>
  <si>
    <t>OLTRE 60 GIORNI</t>
  </si>
  <si>
    <t>=$C5&lt;=$E$2+14</t>
  </si>
  <si>
    <t>=E($C5&gt;=$E$2+15;$C5&lt;=$E$2+30)</t>
  </si>
  <si>
    <t>=E($C5&gt;=$E$2+31;$C5&lt;=$E$2+60)</t>
  </si>
  <si>
    <t>codice</t>
  </si>
  <si>
    <t>cliente</t>
  </si>
  <si>
    <t>dichiarazione</t>
  </si>
  <si>
    <t>data incarico</t>
  </si>
  <si>
    <t>responsabile</t>
  </si>
  <si>
    <t>formattazione condizionale</t>
  </si>
  <si>
    <t>sintassi</t>
  </si>
  <si>
    <t>dichiarazione 730</t>
  </si>
  <si>
    <t>data incarico compresa tra</t>
  </si>
  <si>
    <t>importo più alto</t>
  </si>
  <si>
    <t>valore più basso</t>
  </si>
  <si>
    <t>=min(num1;num2)</t>
  </si>
  <si>
    <t>=$E3="nome"</t>
  </si>
  <si>
    <t>damiano - 730</t>
  </si>
  <si>
    <t>=$C51&lt;=$E$48+14</t>
  </si>
  <si>
    <t>=E($C51&gt;=$E$48+15;$C51&lt;=$E$48+30)</t>
  </si>
  <si>
    <t>=E($C51&gt;=$E$48+31;$C51&lt;=$E$48+60)</t>
  </si>
  <si>
    <t>=E($C51&gt;=$E$48+61)</t>
  </si>
  <si>
    <t>ORDINAMENTO E SUBTOTALE</t>
  </si>
  <si>
    <t>FORMATTAZIONE CONDIZIONALE</t>
  </si>
  <si>
    <t>nominativi</t>
  </si>
  <si>
    <t>periodi locativi</t>
  </si>
  <si>
    <t>inizio</t>
  </si>
  <si>
    <t>scadenza</t>
  </si>
  <si>
    <t>tipo</t>
  </si>
  <si>
    <t>01/03/2022 – 29/02/2028</t>
  </si>
  <si>
    <t>01/05/2022 - 30/04/2025</t>
  </si>
  <si>
    <t>05/10/2021 – 04/10/2023</t>
  </si>
  <si>
    <t>=E4&gt;=GRANDE($E$4:$E$25;3)</t>
  </si>
  <si>
    <t>09/03/2021 – 08/03/2024</t>
  </si>
  <si>
    <t>01/03/2023 - 28/02/2027</t>
  </si>
  <si>
    <t>=E4&lt;=piccolo($E$4:$E$25;3)</t>
  </si>
  <si>
    <t>01/10/2021 -30/06/2022</t>
  </si>
  <si>
    <t>concordato</t>
  </si>
  <si>
    <t>01/10/2022 – 30/09/2026</t>
  </si>
  <si>
    <t>01/04/2023 - 31/03/2027</t>
  </si>
  <si>
    <t>01/07/2022 – 30/06/2026</t>
  </si>
  <si>
    <t>01/04/2023 - 31/03/2026</t>
  </si>
  <si>
    <t>07/06/2019 – 06/06/2025</t>
  </si>
  <si>
    <t>01/04/2021 – 31/03/2027</t>
  </si>
  <si>
    <t>01/08/2021 -31/07/2025</t>
  </si>
  <si>
    <t>01/02/2021 – 31/01/2024</t>
  </si>
  <si>
    <t>01/09/2021 – 31/08/2024</t>
  </si>
  <si>
    <t>01/05/2021 – 30/04/2026</t>
  </si>
  <si>
    <t>01/12/2021 – 30/11/2024</t>
  </si>
  <si>
    <t>01/01/2021 – 31/12/2024</t>
  </si>
  <si>
    <t>normale</t>
  </si>
  <si>
    <t>01/03/2022 – 28/02/2023</t>
  </si>
  <si>
    <t>03/11/2022 – 02/11/2026</t>
  </si>
  <si>
    <t>TOTALE ATTIVO</t>
  </si>
  <si>
    <t>TOTALE PASSIVO</t>
  </si>
  <si>
    <t>DELTA</t>
  </si>
  <si>
    <t>PROSPETTO LOCAZIONI</t>
  </si>
  <si>
    <t>data annuale rinnovo</t>
  </si>
  <si>
    <t>rinnovo annuale</t>
  </si>
  <si>
    <t>cedolare</t>
  </si>
  <si>
    <t>no</t>
  </si>
  <si>
    <t>si</t>
  </si>
  <si>
    <t>SINTASSI</t>
  </si>
  <si>
    <t>utilizzo funzioni MIN - GRANDE - PICCOLO</t>
  </si>
  <si>
    <t>con utilizzo formula e funzione E</t>
  </si>
  <si>
    <t>=e($e30="Damiano";$C30="730")</t>
  </si>
  <si>
    <t>CONTROLLO SALDO</t>
  </si>
  <si>
    <t>DIFFERNZA MAGGIORE DI</t>
  </si>
  <si>
    <t>DIFFERENZA TRASCURABILE</t>
  </si>
  <si>
    <t>=e($D2&lt;=$L$4;$D2&gt;=($L$4-30))</t>
  </si>
  <si>
    <t>=$C5&gt;=$E$2+61</t>
  </si>
  <si>
    <t>01/03/2017 – 28/02/2024</t>
  </si>
  <si>
    <t>01/03/2020 - 28/03/2024</t>
  </si>
  <si>
    <t>=$D4=MIN($D$4:$D$25)</t>
  </si>
  <si>
    <t>DANIELE - PF</t>
  </si>
  <si>
    <t>=E($E30="DANIELE";$C30="PF")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</si>
</sst>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1"/>
      <color theme="2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14" fontId="0" fillId="0" borderId="0" xfId="0" applyNumberFormat="1"/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1" applyFont="1" applyFill="1" applyBorder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0" fillId="0" borderId="0" xfId="0" applyNumberForma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3" fillId="0" borderId="0" xfId="0" applyFont="1"/>
    <xf numFmtId="0" fontId="10" fillId="4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49" fontId="0" fillId="0" borderId="0" xfId="0" applyNumberFormat="1" applyAlignment="1">
      <alignment horizontal="left"/>
    </xf>
    <xf numFmtId="12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44" fontId="0" fillId="0" borderId="0" xfId="0" quotePrefix="1" applyNumberFormat="1" applyAlignment="1">
      <alignment horizontal="left"/>
    </xf>
    <xf numFmtId="44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3" fontId="0" fillId="0" borderId="0" xfId="0" applyNumberFormat="1" applyAlignment="1">
      <alignment horizontal="left"/>
    </xf>
    <xf numFmtId="14" fontId="0" fillId="0" borderId="2" xfId="0" applyNumberFormat="1" applyBorder="1" applyAlignment="1">
      <alignment horizontal="left"/>
    </xf>
    <xf numFmtId="0" fontId="11" fillId="5" borderId="0" xfId="0" applyFont="1" applyFill="1" applyAlignment="1">
      <alignment horizontal="left"/>
    </xf>
    <xf numFmtId="2" fontId="0" fillId="6" borderId="0" xfId="0" applyNumberFormat="1" applyFill="1" applyAlignment="1">
      <alignment horizontal="right"/>
    </xf>
    <xf numFmtId="0" fontId="3" fillId="5" borderId="0" xfId="0" applyFont="1" applyFill="1"/>
    <xf numFmtId="0" fontId="0" fillId="7" borderId="0" xfId="0" applyFill="1"/>
    <xf numFmtId="0" fontId="12" fillId="8" borderId="0" xfId="0" applyFont="1" applyFill="1"/>
    <xf numFmtId="0" fontId="0" fillId="0" borderId="0" xfId="0" quotePrefix="1"/>
    <xf numFmtId="0" fontId="13" fillId="2" borderId="0" xfId="0" applyFont="1" applyFill="1" applyAlignment="1">
      <alignment horizontal="center"/>
    </xf>
    <xf numFmtId="43" fontId="0" fillId="0" borderId="0" xfId="0" applyNumberFormat="1"/>
    <xf numFmtId="0" fontId="0" fillId="9" borderId="0" xfId="0" applyFill="1"/>
    <xf numFmtId="0" fontId="12" fillId="10" borderId="0" xfId="0" applyFont="1" applyFill="1"/>
    <xf numFmtId="0" fontId="0" fillId="11" borderId="0" xfId="0" applyFill="1"/>
    <xf numFmtId="0" fontId="14" fillId="7" borderId="0" xfId="0" applyFont="1" applyFill="1"/>
    <xf numFmtId="0" fontId="15" fillId="7" borderId="0" xfId="0" applyFont="1" applyFill="1"/>
    <xf numFmtId="0" fontId="14" fillId="0" borderId="0" xfId="0" applyFont="1"/>
    <xf numFmtId="3" fontId="0" fillId="0" borderId="0" xfId="0" applyNumberFormat="1" applyAlignment="1">
      <alignment horizontal="right"/>
    </xf>
    <xf numFmtId="0" fontId="0" fillId="0" borderId="0" xfId="0" applyAlignment="1">
      <alignment textRotation="90"/>
    </xf>
    <xf numFmtId="0" fontId="0" fillId="0" borderId="0" xfId="0" applyAlignment="1">
      <alignment horizontal="left" textRotation="180"/>
    </xf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8" borderId="0" xfId="0" applyFill="1"/>
    <xf numFmtId="0" fontId="0" fillId="15" borderId="0" xfId="0" applyFill="1"/>
    <xf numFmtId="0" fontId="0" fillId="5" borderId="0" xfId="0" applyFill="1"/>
    <xf numFmtId="0" fontId="16" fillId="0" borderId="0" xfId="0" applyFont="1"/>
    <xf numFmtId="12" fontId="0" fillId="0" borderId="0" xfId="0" applyNumberFormat="1" applyAlignment="1">
      <alignment horizontal="center"/>
    </xf>
    <xf numFmtId="14" fontId="0" fillId="0" borderId="3" xfId="0" applyNumberFormat="1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17" fillId="7" borderId="0" xfId="0" applyFont="1" applyFill="1"/>
    <xf numFmtId="0" fontId="0" fillId="0" borderId="0" xfId="0" applyAlignment="1">
      <alignment horizontal="center"/>
    </xf>
  </cellXfs>
  <cellStyles count="2">
    <cellStyle name="Migliaia" xfId="1" builtinId="3"/>
    <cellStyle name="Normale" xfId="0" builtinId="0"/>
  </cellStyles>
  <dxfs count="2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D31DD-8108-4326-B3F1-6B4041154796}">
  <dimension ref="A1:E28"/>
  <sheetViews>
    <sheetView tabSelected="1" zoomScale="210" zoomScaleNormal="210" workbookViewId="0">
      <selection activeCell="A8" sqref="A8"/>
    </sheetView>
  </sheetViews>
  <sheetFormatPr defaultRowHeight="15" x14ac:dyDescent="0.25"/>
  <cols>
    <col min="1" max="1" width="35.28515625" customWidth="1"/>
    <col min="2" max="2" width="16" customWidth="1"/>
    <col min="3" max="3" width="11" bestFit="1" customWidth="1"/>
    <col min="4" max="4" width="15" bestFit="1" customWidth="1"/>
    <col min="5" max="5" width="11.28515625" style="25" bestFit="1" customWidth="1"/>
  </cols>
  <sheetData>
    <row r="1" spans="1:5" x14ac:dyDescent="0.25">
      <c r="A1" s="21" t="s">
        <v>103</v>
      </c>
    </row>
    <row r="3" spans="1:5" x14ac:dyDescent="0.25">
      <c r="B3" s="53"/>
    </row>
    <row r="4" spans="1:5" x14ac:dyDescent="0.25">
      <c r="A4" s="23" t="s">
        <v>105</v>
      </c>
    </row>
    <row r="5" spans="1:5" x14ac:dyDescent="0.25">
      <c r="A5" s="38" t="s">
        <v>110</v>
      </c>
      <c r="B5" s="38" t="s">
        <v>108</v>
      </c>
      <c r="C5" s="38" t="s">
        <v>109</v>
      </c>
      <c r="D5" s="38" t="s">
        <v>107</v>
      </c>
      <c r="E5" s="38" t="s">
        <v>104</v>
      </c>
    </row>
    <row r="6" spans="1:5" ht="41.25" thickBot="1" x14ac:dyDescent="0.3">
      <c r="A6" s="52">
        <v>1000</v>
      </c>
      <c r="B6" s="54" t="s">
        <v>6</v>
      </c>
      <c r="C6" s="63">
        <v>28806</v>
      </c>
      <c r="D6" s="3">
        <v>100</v>
      </c>
      <c r="E6" s="31">
        <v>1500</v>
      </c>
    </row>
    <row r="7" spans="1:5" ht="16.5" thickTop="1" thickBot="1" x14ac:dyDescent="0.3">
      <c r="A7" s="39">
        <v>5012</v>
      </c>
      <c r="B7" s="27" t="s">
        <v>7</v>
      </c>
      <c r="C7" s="37">
        <v>29538</v>
      </c>
      <c r="D7" s="25">
        <v>89</v>
      </c>
      <c r="E7" s="33">
        <v>18000</v>
      </c>
    </row>
    <row r="8" spans="1:5" ht="16.5" thickTop="1" thickBot="1" x14ac:dyDescent="0.3">
      <c r="A8" s="30">
        <v>2562</v>
      </c>
      <c r="B8" s="62" t="s">
        <v>8</v>
      </c>
      <c r="C8" s="29">
        <v>31557</v>
      </c>
      <c r="D8" s="25">
        <v>95</v>
      </c>
      <c r="E8" s="34">
        <v>5600</v>
      </c>
    </row>
    <row r="9" spans="1:5" ht="16.5" thickTop="1" thickBot="1" x14ac:dyDescent="0.3">
      <c r="A9" s="30">
        <v>26998</v>
      </c>
      <c r="B9" s="27" t="s">
        <v>9</v>
      </c>
      <c r="C9" s="64">
        <v>30887</v>
      </c>
      <c r="D9" s="25">
        <v>97</v>
      </c>
      <c r="E9" s="35">
        <v>4500</v>
      </c>
    </row>
    <row r="10" spans="1:5" ht="15.75" thickTop="1" x14ac:dyDescent="0.25">
      <c r="A10" s="30">
        <v>12546</v>
      </c>
      <c r="B10" s="27" t="s">
        <v>7</v>
      </c>
      <c r="C10" s="29">
        <v>30523</v>
      </c>
      <c r="D10" s="25">
        <v>87</v>
      </c>
      <c r="E10" s="36">
        <v>8000</v>
      </c>
    </row>
    <row r="11" spans="1:5" x14ac:dyDescent="0.25">
      <c r="A11" s="3"/>
      <c r="B11" s="3"/>
      <c r="C11" s="3"/>
      <c r="D11" s="3"/>
      <c r="E11" s="32"/>
    </row>
    <row r="12" spans="1:5" x14ac:dyDescent="0.25">
      <c r="A12" s="3"/>
      <c r="B12" s="66"/>
      <c r="C12" s="66"/>
      <c r="D12" s="3"/>
    </row>
    <row r="13" spans="1:5" x14ac:dyDescent="0.25">
      <c r="A13" s="3"/>
      <c r="B13" s="3"/>
      <c r="C13" s="3"/>
      <c r="D13" s="3"/>
      <c r="E13" s="28"/>
    </row>
    <row r="14" spans="1:5" x14ac:dyDescent="0.25">
      <c r="A14" s="23" t="s">
        <v>0</v>
      </c>
      <c r="B14" s="3"/>
      <c r="C14" s="3"/>
      <c r="D14" s="3"/>
    </row>
    <row r="15" spans="1:5" x14ac:dyDescent="0.25">
      <c r="A15" s="24" t="s">
        <v>1</v>
      </c>
      <c r="B15" s="24" t="s">
        <v>2</v>
      </c>
      <c r="C15" s="24" t="s">
        <v>3</v>
      </c>
      <c r="D15" s="24" t="s">
        <v>4</v>
      </c>
      <c r="E15" s="26" t="s">
        <v>5</v>
      </c>
    </row>
    <row r="16" spans="1:5" x14ac:dyDescent="0.25">
      <c r="A16" s="3">
        <v>1000</v>
      </c>
      <c r="B16" s="3" t="s">
        <v>6</v>
      </c>
      <c r="C16" s="4">
        <v>28806</v>
      </c>
      <c r="D16" s="3">
        <v>100</v>
      </c>
      <c r="E16" s="25">
        <v>1500</v>
      </c>
    </row>
    <row r="17" spans="1:5" x14ac:dyDescent="0.25">
      <c r="A17" s="3">
        <v>5012</v>
      </c>
      <c r="B17" s="3" t="s">
        <v>7</v>
      </c>
      <c r="C17" s="4">
        <v>29538</v>
      </c>
      <c r="D17" s="3">
        <v>89</v>
      </c>
      <c r="E17" s="25">
        <v>18000</v>
      </c>
    </row>
    <row r="18" spans="1:5" x14ac:dyDescent="0.25">
      <c r="A18" s="3">
        <v>2562</v>
      </c>
      <c r="B18" s="3" t="s">
        <v>8</v>
      </c>
      <c r="C18" s="4">
        <v>31557</v>
      </c>
      <c r="D18" s="3">
        <v>95</v>
      </c>
      <c r="E18" s="25">
        <v>5600</v>
      </c>
    </row>
    <row r="19" spans="1:5" x14ac:dyDescent="0.25">
      <c r="A19" s="3">
        <v>26998</v>
      </c>
      <c r="B19" s="3" t="s">
        <v>9</v>
      </c>
      <c r="C19" s="4">
        <v>30887</v>
      </c>
      <c r="D19" s="3">
        <v>97</v>
      </c>
      <c r="E19" s="25">
        <v>4500</v>
      </c>
    </row>
    <row r="20" spans="1:5" x14ac:dyDescent="0.25">
      <c r="A20" s="3">
        <v>12546</v>
      </c>
      <c r="B20" s="3" t="s">
        <v>7</v>
      </c>
      <c r="C20" s="4">
        <v>30523</v>
      </c>
      <c r="D20" s="3">
        <v>87</v>
      </c>
      <c r="E20" s="25">
        <v>8000</v>
      </c>
    </row>
    <row r="26" spans="1:5" x14ac:dyDescent="0.25">
      <c r="A26" t="s">
        <v>168</v>
      </c>
      <c r="B26">
        <v>10</v>
      </c>
    </row>
    <row r="27" spans="1:5" x14ac:dyDescent="0.25">
      <c r="A27" t="s">
        <v>169</v>
      </c>
      <c r="B27">
        <v>10</v>
      </c>
    </row>
    <row r="28" spans="1:5" x14ac:dyDescent="0.25">
      <c r="A28" t="s">
        <v>170</v>
      </c>
      <c r="B28">
        <f>B26-B27</f>
        <v>0</v>
      </c>
    </row>
  </sheetData>
  <mergeCells count="1">
    <mergeCell ref="B12:C12"/>
  </mergeCells>
  <conditionalFormatting sqref="A16:A20">
    <cfRule type="cellIs" dxfId="28" priority="2" operator="lessThan">
      <formula>2500</formula>
    </cfRule>
    <cfRule type="cellIs" dxfId="27" priority="5" operator="greaterThan">
      <formula>20000</formula>
    </cfRule>
  </conditionalFormatting>
  <conditionalFormatting sqref="B16:B20">
    <cfRule type="containsText" dxfId="26" priority="1" operator="containsText" text="marco">
      <formula>NOT(ISERROR(SEARCH("marco",B16)))</formula>
    </cfRule>
    <cfRule type="duplicateValues" dxfId="25" priority="4"/>
  </conditionalFormatting>
  <conditionalFormatting sqref="B28">
    <cfRule type="cellIs" dxfId="24" priority="7" operator="between">
      <formula>-0.01</formula>
      <formula>0.01</formula>
    </cfRule>
    <cfRule type="cellIs" dxfId="23" priority="8" operator="lessThan">
      <formula>-0.01</formula>
    </cfRule>
    <cfRule type="cellIs" dxfId="22" priority="9" operator="greaterThan">
      <formula>0.01</formula>
    </cfRule>
  </conditionalFormatting>
  <conditionalFormatting sqref="C16:C20">
    <cfRule type="cellIs" dxfId="21" priority="3" operator="greaterThan">
      <formula>30181</formula>
    </cfRule>
  </conditionalFormatting>
  <conditionalFormatting sqref="D16:D20">
    <cfRule type="iconSet" priority="1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E16:E2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{C55D57F7-E5B6-4998-A34D-F6D711C9931E}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5D57F7-E5B6-4998-A34D-F6D711C993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E16:E20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06DD7-A9A8-47F2-AE03-0CC4E9972433}">
  <dimension ref="A1:L90"/>
  <sheetViews>
    <sheetView workbookViewId="0">
      <selection activeCell="I1" sqref="I1"/>
    </sheetView>
  </sheetViews>
  <sheetFormatPr defaultRowHeight="15" x14ac:dyDescent="0.25"/>
  <cols>
    <col min="2" max="2" width="26.7109375" bestFit="1" customWidth="1"/>
    <col min="3" max="3" width="34.7109375" bestFit="1" customWidth="1"/>
    <col min="5" max="5" width="10.7109375" bestFit="1" customWidth="1"/>
    <col min="9" max="9" width="39.7109375" bestFit="1" customWidth="1"/>
    <col min="10" max="12" width="9.140625" customWidth="1"/>
  </cols>
  <sheetData>
    <row r="1" spans="1:12" ht="31.5" x14ac:dyDescent="0.5">
      <c r="A1" s="11" t="s">
        <v>100</v>
      </c>
      <c r="I1" s="49" t="s">
        <v>138</v>
      </c>
      <c r="J1" s="51"/>
      <c r="K1" s="51"/>
      <c r="L1" s="51"/>
    </row>
    <row r="2" spans="1:12" x14ac:dyDescent="0.25">
      <c r="E2" s="1">
        <f ca="1">TODAY()</f>
        <v>45312</v>
      </c>
      <c r="I2" t="s">
        <v>179</v>
      </c>
    </row>
    <row r="4" spans="1:12" ht="23.25" x14ac:dyDescent="0.35">
      <c r="A4" s="15" t="s">
        <v>47</v>
      </c>
      <c r="B4" s="16" t="s">
        <v>48</v>
      </c>
      <c r="C4" s="17" t="s">
        <v>102</v>
      </c>
    </row>
    <row r="5" spans="1:12" x14ac:dyDescent="0.25">
      <c r="A5" s="18">
        <v>1</v>
      </c>
      <c r="B5" s="18" t="s">
        <v>52</v>
      </c>
      <c r="C5" s="19">
        <v>45414</v>
      </c>
    </row>
    <row r="6" spans="1:12" x14ac:dyDescent="0.25">
      <c r="A6" s="18">
        <v>2</v>
      </c>
      <c r="B6" s="18" t="s">
        <v>55</v>
      </c>
      <c r="C6" s="19">
        <v>45419</v>
      </c>
      <c r="G6" s="41"/>
      <c r="I6" t="s">
        <v>114</v>
      </c>
    </row>
    <row r="7" spans="1:12" x14ac:dyDescent="0.25">
      <c r="A7" s="18">
        <v>3</v>
      </c>
      <c r="B7" s="18" t="s">
        <v>58</v>
      </c>
      <c r="C7" s="19">
        <v>45424</v>
      </c>
    </row>
    <row r="8" spans="1:12" x14ac:dyDescent="0.25">
      <c r="A8" s="18">
        <v>4</v>
      </c>
      <c r="B8" s="18" t="s">
        <v>59</v>
      </c>
      <c r="C8" s="19">
        <v>45308</v>
      </c>
      <c r="G8" s="55"/>
      <c r="I8" t="s">
        <v>112</v>
      </c>
    </row>
    <row r="9" spans="1:12" x14ac:dyDescent="0.25">
      <c r="A9" s="18">
        <v>5</v>
      </c>
      <c r="B9" s="18" t="s">
        <v>60</v>
      </c>
      <c r="C9" s="19">
        <v>45325</v>
      </c>
    </row>
    <row r="10" spans="1:12" x14ac:dyDescent="0.25">
      <c r="A10" s="18">
        <v>6</v>
      </c>
      <c r="B10" s="18" t="s">
        <v>62</v>
      </c>
      <c r="C10" s="19">
        <v>45439</v>
      </c>
      <c r="G10" s="40"/>
      <c r="I10" t="s">
        <v>113</v>
      </c>
    </row>
    <row r="11" spans="1:12" x14ac:dyDescent="0.25">
      <c r="A11" s="18">
        <v>7</v>
      </c>
      <c r="B11" s="18" t="s">
        <v>63</v>
      </c>
      <c r="C11" s="19">
        <v>45444</v>
      </c>
    </row>
    <row r="12" spans="1:12" x14ac:dyDescent="0.25">
      <c r="A12" s="18">
        <v>8</v>
      </c>
      <c r="B12" s="18" t="s">
        <v>65</v>
      </c>
      <c r="C12" s="19">
        <v>45326</v>
      </c>
      <c r="G12" s="42"/>
      <c r="I12" t="s">
        <v>115</v>
      </c>
    </row>
    <row r="13" spans="1:12" x14ac:dyDescent="0.25">
      <c r="A13" s="18">
        <v>9</v>
      </c>
      <c r="B13" s="18" t="s">
        <v>67</v>
      </c>
      <c r="C13" s="19">
        <v>45454</v>
      </c>
    </row>
    <row r="14" spans="1:12" x14ac:dyDescent="0.25">
      <c r="A14" s="18">
        <v>10</v>
      </c>
      <c r="B14" s="18" t="s">
        <v>69</v>
      </c>
      <c r="C14" s="19">
        <v>45459</v>
      </c>
      <c r="G14" s="22" t="s">
        <v>177</v>
      </c>
    </row>
    <row r="15" spans="1:12" x14ac:dyDescent="0.25">
      <c r="A15" s="18">
        <v>11</v>
      </c>
      <c r="B15" s="18" t="s">
        <v>70</v>
      </c>
      <c r="C15" s="19">
        <v>45464</v>
      </c>
      <c r="G15" s="43" t="s">
        <v>116</v>
      </c>
    </row>
    <row r="16" spans="1:12" x14ac:dyDescent="0.25">
      <c r="A16" s="18">
        <v>12</v>
      </c>
      <c r="B16" s="18" t="s">
        <v>71</v>
      </c>
      <c r="C16" s="19">
        <v>45317</v>
      </c>
    </row>
    <row r="17" spans="1:7" x14ac:dyDescent="0.25">
      <c r="A17" s="18">
        <v>13</v>
      </c>
      <c r="B17" s="18" t="s">
        <v>72</v>
      </c>
      <c r="C17" s="19">
        <v>45323</v>
      </c>
      <c r="G17" s="43" t="s">
        <v>117</v>
      </c>
    </row>
    <row r="18" spans="1:7" x14ac:dyDescent="0.25">
      <c r="A18" s="18">
        <v>14</v>
      </c>
      <c r="B18" s="18" t="s">
        <v>73</v>
      </c>
      <c r="C18" s="19">
        <v>45328</v>
      </c>
    </row>
    <row r="19" spans="1:7" x14ac:dyDescent="0.25">
      <c r="A19" s="18">
        <v>15</v>
      </c>
      <c r="B19" s="18" t="s">
        <v>74</v>
      </c>
      <c r="C19" s="19">
        <v>45484</v>
      </c>
      <c r="G19" s="43" t="s">
        <v>118</v>
      </c>
    </row>
    <row r="20" spans="1:7" x14ac:dyDescent="0.25">
      <c r="A20" s="18">
        <v>16</v>
      </c>
      <c r="B20" s="18" t="s">
        <v>75</v>
      </c>
      <c r="C20" s="19">
        <v>45489</v>
      </c>
    </row>
    <row r="21" spans="1:7" x14ac:dyDescent="0.25">
      <c r="A21" s="18">
        <v>17</v>
      </c>
      <c r="B21" s="18" t="s">
        <v>76</v>
      </c>
      <c r="C21" s="19">
        <v>45494</v>
      </c>
      <c r="G21" s="43" t="s">
        <v>185</v>
      </c>
    </row>
    <row r="22" spans="1:7" x14ac:dyDescent="0.25">
      <c r="A22" s="18">
        <v>18</v>
      </c>
      <c r="B22" s="18" t="s">
        <v>77</v>
      </c>
      <c r="C22" s="19">
        <v>45317</v>
      </c>
    </row>
    <row r="23" spans="1:7" x14ac:dyDescent="0.25">
      <c r="A23" s="18">
        <v>19</v>
      </c>
      <c r="B23" s="18" t="s">
        <v>78</v>
      </c>
      <c r="C23" s="19">
        <v>45322</v>
      </c>
    </row>
    <row r="24" spans="1:7" x14ac:dyDescent="0.25">
      <c r="A24" s="18">
        <v>20</v>
      </c>
      <c r="B24" s="18" t="s">
        <v>79</v>
      </c>
      <c r="C24" s="19">
        <v>45330</v>
      </c>
    </row>
    <row r="25" spans="1:7" x14ac:dyDescent="0.25">
      <c r="A25" s="18">
        <v>21</v>
      </c>
      <c r="B25" s="18" t="s">
        <v>80</v>
      </c>
      <c r="C25" s="19">
        <v>45392</v>
      </c>
    </row>
    <row r="26" spans="1:7" x14ac:dyDescent="0.25">
      <c r="A26" s="18">
        <v>22</v>
      </c>
      <c r="B26" s="18" t="s">
        <v>81</v>
      </c>
      <c r="C26" s="19">
        <v>45427</v>
      </c>
    </row>
    <row r="27" spans="1:7" x14ac:dyDescent="0.25">
      <c r="A27" s="18">
        <v>23</v>
      </c>
      <c r="B27" s="18" t="s">
        <v>82</v>
      </c>
      <c r="C27" s="19">
        <v>45158</v>
      </c>
    </row>
    <row r="28" spans="1:7" x14ac:dyDescent="0.25">
      <c r="A28" s="18">
        <v>24</v>
      </c>
      <c r="B28" s="18" t="s">
        <v>83</v>
      </c>
      <c r="C28" s="19">
        <v>45437</v>
      </c>
    </row>
    <row r="29" spans="1:7" x14ac:dyDescent="0.25">
      <c r="A29" s="18">
        <v>25</v>
      </c>
      <c r="B29" s="18" t="s">
        <v>84</v>
      </c>
      <c r="C29" s="19">
        <v>45534</v>
      </c>
    </row>
    <row r="30" spans="1:7" x14ac:dyDescent="0.25">
      <c r="A30" s="18">
        <v>26</v>
      </c>
      <c r="B30" s="18" t="s">
        <v>85</v>
      </c>
      <c r="C30" s="19">
        <v>45421</v>
      </c>
    </row>
    <row r="31" spans="1:7" x14ac:dyDescent="0.25">
      <c r="A31" s="18">
        <v>27</v>
      </c>
      <c r="B31" s="18" t="s">
        <v>86</v>
      </c>
      <c r="C31" s="19">
        <v>45421</v>
      </c>
    </row>
    <row r="32" spans="1:7" x14ac:dyDescent="0.25">
      <c r="A32" s="18">
        <v>28</v>
      </c>
      <c r="B32" s="18" t="s">
        <v>87</v>
      </c>
      <c r="C32" s="19">
        <v>45396</v>
      </c>
    </row>
    <row r="33" spans="1:5" x14ac:dyDescent="0.25">
      <c r="A33" s="18">
        <v>29</v>
      </c>
      <c r="B33" s="18" t="s">
        <v>88</v>
      </c>
      <c r="C33" s="19">
        <v>45554</v>
      </c>
    </row>
    <row r="34" spans="1:5" x14ac:dyDescent="0.25">
      <c r="A34" s="18">
        <v>30</v>
      </c>
      <c r="B34" s="18" t="s">
        <v>89</v>
      </c>
      <c r="C34" s="19">
        <v>45315</v>
      </c>
    </row>
    <row r="35" spans="1:5" x14ac:dyDescent="0.25">
      <c r="A35" s="18">
        <v>31</v>
      </c>
      <c r="B35" s="18" t="s">
        <v>90</v>
      </c>
      <c r="C35" s="19">
        <v>45320</v>
      </c>
    </row>
    <row r="36" spans="1:5" x14ac:dyDescent="0.25">
      <c r="A36" s="18">
        <v>32</v>
      </c>
      <c r="B36" s="18" t="s">
        <v>91</v>
      </c>
      <c r="C36" s="19">
        <v>45569</v>
      </c>
    </row>
    <row r="37" spans="1:5" x14ac:dyDescent="0.25">
      <c r="A37" s="18">
        <v>33</v>
      </c>
      <c r="B37" s="18" t="s">
        <v>92</v>
      </c>
      <c r="C37" s="19">
        <v>45300</v>
      </c>
    </row>
    <row r="38" spans="1:5" x14ac:dyDescent="0.25">
      <c r="A38" s="18">
        <v>34</v>
      </c>
      <c r="B38" s="18" t="s">
        <v>93</v>
      </c>
      <c r="C38" s="19">
        <v>45305</v>
      </c>
    </row>
    <row r="39" spans="1:5" x14ac:dyDescent="0.25">
      <c r="A39" s="18">
        <v>35</v>
      </c>
      <c r="B39" s="18" t="s">
        <v>94</v>
      </c>
      <c r="C39" s="19">
        <v>45310</v>
      </c>
    </row>
    <row r="40" spans="1:5" x14ac:dyDescent="0.25">
      <c r="A40" s="18">
        <v>36</v>
      </c>
      <c r="B40" s="18" t="s">
        <v>95</v>
      </c>
      <c r="C40" s="19">
        <v>45346</v>
      </c>
    </row>
    <row r="41" spans="1:5" x14ac:dyDescent="0.25">
      <c r="A41" s="18">
        <v>37</v>
      </c>
      <c r="B41" s="18" t="s">
        <v>96</v>
      </c>
      <c r="C41" s="19">
        <v>45594</v>
      </c>
    </row>
    <row r="42" spans="1:5" x14ac:dyDescent="0.25">
      <c r="A42" s="18">
        <v>38</v>
      </c>
      <c r="B42" s="18" t="s">
        <v>97</v>
      </c>
      <c r="C42" s="19">
        <v>45325</v>
      </c>
    </row>
    <row r="43" spans="1:5" x14ac:dyDescent="0.25">
      <c r="A43" s="18">
        <v>39</v>
      </c>
      <c r="B43" s="18" t="s">
        <v>98</v>
      </c>
      <c r="C43" s="19">
        <v>45420</v>
      </c>
    </row>
    <row r="44" spans="1:5" x14ac:dyDescent="0.25">
      <c r="A44" s="18">
        <v>40</v>
      </c>
      <c r="B44" s="18" t="s">
        <v>99</v>
      </c>
      <c r="C44" s="19">
        <v>45335</v>
      </c>
    </row>
    <row r="48" spans="1:5" x14ac:dyDescent="0.25">
      <c r="E48" s="1">
        <v>45039</v>
      </c>
    </row>
    <row r="50" spans="1:9" ht="23.25" x14ac:dyDescent="0.35">
      <c r="A50" s="15" t="s">
        <v>47</v>
      </c>
      <c r="B50" s="16" t="s">
        <v>48</v>
      </c>
      <c r="C50" s="18" t="s">
        <v>101</v>
      </c>
    </row>
    <row r="51" spans="1:9" x14ac:dyDescent="0.25">
      <c r="A51" s="18">
        <v>1</v>
      </c>
      <c r="B51" s="18" t="s">
        <v>52</v>
      </c>
      <c r="C51" s="19">
        <v>45041</v>
      </c>
      <c r="G51" s="46"/>
      <c r="I51" t="s">
        <v>114</v>
      </c>
    </row>
    <row r="52" spans="1:9" x14ac:dyDescent="0.25">
      <c r="A52" s="18">
        <v>2</v>
      </c>
      <c r="B52" s="18" t="s">
        <v>55</v>
      </c>
      <c r="C52" s="19">
        <v>45043</v>
      </c>
    </row>
    <row r="53" spans="1:9" x14ac:dyDescent="0.25">
      <c r="A53" s="18">
        <v>3</v>
      </c>
      <c r="B53" s="18" t="s">
        <v>58</v>
      </c>
      <c r="C53" s="19">
        <v>45045</v>
      </c>
      <c r="G53" s="48"/>
      <c r="I53" t="s">
        <v>112</v>
      </c>
    </row>
    <row r="54" spans="1:9" x14ac:dyDescent="0.25">
      <c r="A54" s="18">
        <v>4</v>
      </c>
      <c r="B54" s="18" t="s">
        <v>59</v>
      </c>
      <c r="C54" s="19">
        <v>45047</v>
      </c>
    </row>
    <row r="55" spans="1:9" x14ac:dyDescent="0.25">
      <c r="A55" s="18">
        <v>5</v>
      </c>
      <c r="B55" s="18" t="s">
        <v>60</v>
      </c>
      <c r="C55" s="19">
        <v>45049</v>
      </c>
      <c r="G55" s="40"/>
      <c r="I55" t="s">
        <v>113</v>
      </c>
    </row>
    <row r="56" spans="1:9" x14ac:dyDescent="0.25">
      <c r="A56" s="18">
        <v>6</v>
      </c>
      <c r="B56" s="18" t="s">
        <v>62</v>
      </c>
      <c r="C56" s="19">
        <v>45051</v>
      </c>
    </row>
    <row r="57" spans="1:9" x14ac:dyDescent="0.25">
      <c r="A57" s="18">
        <v>7</v>
      </c>
      <c r="B57" s="18" t="s">
        <v>63</v>
      </c>
      <c r="C57" s="19">
        <v>45053</v>
      </c>
      <c r="G57" s="47"/>
      <c r="I57" t="s">
        <v>115</v>
      </c>
    </row>
    <row r="58" spans="1:9" x14ac:dyDescent="0.25">
      <c r="A58" s="18">
        <v>8</v>
      </c>
      <c r="B58" s="18" t="s">
        <v>65</v>
      </c>
      <c r="C58" s="19">
        <v>45055</v>
      </c>
    </row>
    <row r="59" spans="1:9" x14ac:dyDescent="0.25">
      <c r="A59" s="18">
        <v>9</v>
      </c>
      <c r="B59" s="18" t="s">
        <v>67</v>
      </c>
      <c r="C59" s="19">
        <v>45057</v>
      </c>
      <c r="G59" s="22" t="s">
        <v>177</v>
      </c>
    </row>
    <row r="60" spans="1:9" x14ac:dyDescent="0.25">
      <c r="A60" s="18">
        <v>10</v>
      </c>
      <c r="B60" s="18" t="s">
        <v>69</v>
      </c>
      <c r="C60" s="19">
        <v>45059</v>
      </c>
      <c r="G60" s="43" t="s">
        <v>133</v>
      </c>
    </row>
    <row r="61" spans="1:9" x14ac:dyDescent="0.25">
      <c r="A61" s="18">
        <v>11</v>
      </c>
      <c r="B61" s="18" t="s">
        <v>70</v>
      </c>
      <c r="C61" s="19">
        <v>45061</v>
      </c>
    </row>
    <row r="62" spans="1:9" x14ac:dyDescent="0.25">
      <c r="A62" s="18">
        <v>12</v>
      </c>
      <c r="B62" s="18" t="s">
        <v>71</v>
      </c>
      <c r="C62" s="19">
        <v>45063</v>
      </c>
      <c r="G62" s="43" t="s">
        <v>134</v>
      </c>
    </row>
    <row r="63" spans="1:9" x14ac:dyDescent="0.25">
      <c r="A63" s="18">
        <v>13</v>
      </c>
      <c r="B63" s="18" t="s">
        <v>72</v>
      </c>
      <c r="C63" s="19">
        <v>45065</v>
      </c>
    </row>
    <row r="64" spans="1:9" x14ac:dyDescent="0.25">
      <c r="A64" s="18">
        <v>14</v>
      </c>
      <c r="B64" s="18" t="s">
        <v>73</v>
      </c>
      <c r="C64" s="19">
        <v>45067</v>
      </c>
      <c r="G64" s="43" t="s">
        <v>135</v>
      </c>
    </row>
    <row r="65" spans="1:7" x14ac:dyDescent="0.25">
      <c r="A65" s="18">
        <v>15</v>
      </c>
      <c r="B65" s="18" t="s">
        <v>74</v>
      </c>
      <c r="C65" s="19">
        <v>45069</v>
      </c>
    </row>
    <row r="66" spans="1:7" x14ac:dyDescent="0.25">
      <c r="A66" s="18">
        <v>16</v>
      </c>
      <c r="B66" s="18" t="s">
        <v>75</v>
      </c>
      <c r="C66" s="19">
        <v>45071</v>
      </c>
      <c r="G66" s="43" t="s">
        <v>136</v>
      </c>
    </row>
    <row r="67" spans="1:7" x14ac:dyDescent="0.25">
      <c r="A67" s="18">
        <v>17</v>
      </c>
      <c r="B67" s="18" t="s">
        <v>76</v>
      </c>
      <c r="C67" s="19">
        <v>45073</v>
      </c>
    </row>
    <row r="68" spans="1:7" x14ac:dyDescent="0.25">
      <c r="A68" s="18">
        <v>18</v>
      </c>
      <c r="B68" s="18" t="s">
        <v>77</v>
      </c>
      <c r="C68" s="19">
        <v>45075</v>
      </c>
    </row>
    <row r="69" spans="1:7" x14ac:dyDescent="0.25">
      <c r="A69" s="18">
        <v>19</v>
      </c>
      <c r="B69" s="18" t="s">
        <v>78</v>
      </c>
      <c r="C69" s="19">
        <v>45077</v>
      </c>
    </row>
    <row r="70" spans="1:7" x14ac:dyDescent="0.25">
      <c r="A70" s="18">
        <v>20</v>
      </c>
      <c r="B70" s="18" t="s">
        <v>79</v>
      </c>
      <c r="C70" s="19">
        <v>45079</v>
      </c>
    </row>
    <row r="71" spans="1:7" x14ac:dyDescent="0.25">
      <c r="A71" s="18">
        <v>21</v>
      </c>
      <c r="B71" s="18" t="s">
        <v>80</v>
      </c>
      <c r="C71" s="19">
        <v>45081</v>
      </c>
    </row>
    <row r="72" spans="1:7" x14ac:dyDescent="0.25">
      <c r="A72" s="18">
        <v>22</v>
      </c>
      <c r="B72" s="18" t="s">
        <v>81</v>
      </c>
      <c r="C72" s="19">
        <v>45083</v>
      </c>
    </row>
    <row r="73" spans="1:7" x14ac:dyDescent="0.25">
      <c r="A73" s="18">
        <v>23</v>
      </c>
      <c r="B73" s="18" t="s">
        <v>82</v>
      </c>
      <c r="C73" s="19">
        <v>45085</v>
      </c>
    </row>
    <row r="74" spans="1:7" x14ac:dyDescent="0.25">
      <c r="A74" s="18">
        <v>24</v>
      </c>
      <c r="B74" s="18" t="s">
        <v>83</v>
      </c>
      <c r="C74" s="19">
        <v>45087</v>
      </c>
    </row>
    <row r="75" spans="1:7" x14ac:dyDescent="0.25">
      <c r="A75" s="18">
        <v>25</v>
      </c>
      <c r="B75" s="18" t="s">
        <v>84</v>
      </c>
      <c r="C75" s="19">
        <v>45089</v>
      </c>
    </row>
    <row r="76" spans="1:7" x14ac:dyDescent="0.25">
      <c r="A76" s="18">
        <v>26</v>
      </c>
      <c r="B76" s="18" t="s">
        <v>85</v>
      </c>
      <c r="C76" s="19">
        <v>45091</v>
      </c>
    </row>
    <row r="77" spans="1:7" x14ac:dyDescent="0.25">
      <c r="A77" s="18">
        <v>27</v>
      </c>
      <c r="B77" s="18" t="s">
        <v>86</v>
      </c>
      <c r="C77" s="19">
        <v>45093</v>
      </c>
    </row>
    <row r="78" spans="1:7" x14ac:dyDescent="0.25">
      <c r="A78" s="18">
        <v>28</v>
      </c>
      <c r="B78" s="18" t="s">
        <v>87</v>
      </c>
      <c r="C78" s="19">
        <v>45095</v>
      </c>
    </row>
    <row r="79" spans="1:7" x14ac:dyDescent="0.25">
      <c r="A79" s="18">
        <v>29</v>
      </c>
      <c r="B79" s="18" t="s">
        <v>88</v>
      </c>
      <c r="C79" s="19">
        <v>45097</v>
      </c>
    </row>
    <row r="80" spans="1:7" x14ac:dyDescent="0.25">
      <c r="A80" s="18">
        <v>30</v>
      </c>
      <c r="B80" s="18" t="s">
        <v>89</v>
      </c>
      <c r="C80" s="19">
        <v>45099</v>
      </c>
    </row>
    <row r="81" spans="1:3" x14ac:dyDescent="0.25">
      <c r="A81" s="18">
        <v>31</v>
      </c>
      <c r="B81" s="18" t="s">
        <v>90</v>
      </c>
      <c r="C81" s="19">
        <v>45101</v>
      </c>
    </row>
    <row r="82" spans="1:3" x14ac:dyDescent="0.25">
      <c r="A82" s="18">
        <v>32</v>
      </c>
      <c r="B82" s="18" t="s">
        <v>91</v>
      </c>
      <c r="C82" s="19">
        <v>45103</v>
      </c>
    </row>
    <row r="83" spans="1:3" x14ac:dyDescent="0.25">
      <c r="A83" s="18">
        <v>33</v>
      </c>
      <c r="B83" s="18" t="s">
        <v>92</v>
      </c>
      <c r="C83" s="19">
        <v>45105</v>
      </c>
    </row>
    <row r="84" spans="1:3" x14ac:dyDescent="0.25">
      <c r="A84" s="18">
        <v>34</v>
      </c>
      <c r="B84" s="18" t="s">
        <v>93</v>
      </c>
      <c r="C84" s="19">
        <v>45107</v>
      </c>
    </row>
    <row r="85" spans="1:3" x14ac:dyDescent="0.25">
      <c r="A85" s="18">
        <v>35</v>
      </c>
      <c r="B85" s="18" t="s">
        <v>94</v>
      </c>
      <c r="C85" s="19">
        <v>45109</v>
      </c>
    </row>
    <row r="86" spans="1:3" x14ac:dyDescent="0.25">
      <c r="A86" s="18">
        <v>36</v>
      </c>
      <c r="B86" s="18" t="s">
        <v>95</v>
      </c>
      <c r="C86" s="19">
        <v>45111</v>
      </c>
    </row>
    <row r="87" spans="1:3" x14ac:dyDescent="0.25">
      <c r="A87" s="18">
        <v>37</v>
      </c>
      <c r="B87" s="18" t="s">
        <v>96</v>
      </c>
      <c r="C87" s="19">
        <v>45113</v>
      </c>
    </row>
    <row r="88" spans="1:3" x14ac:dyDescent="0.25">
      <c r="A88" s="18">
        <v>38</v>
      </c>
      <c r="B88" s="18" t="s">
        <v>97</v>
      </c>
      <c r="C88" s="19">
        <v>45115</v>
      </c>
    </row>
    <row r="89" spans="1:3" x14ac:dyDescent="0.25">
      <c r="A89" s="18">
        <v>39</v>
      </c>
      <c r="B89" s="18" t="s">
        <v>98</v>
      </c>
      <c r="C89" s="19">
        <v>45117</v>
      </c>
    </row>
    <row r="90" spans="1:3" x14ac:dyDescent="0.25">
      <c r="A90" s="18">
        <v>40</v>
      </c>
      <c r="B90" s="18" t="s">
        <v>99</v>
      </c>
      <c r="C90" s="19">
        <v>45119</v>
      </c>
    </row>
  </sheetData>
  <conditionalFormatting sqref="C5:C44">
    <cfRule type="expression" dxfId="20" priority="1">
      <formula>($C5&gt;=$E$2+61)</formula>
    </cfRule>
    <cfRule type="expression" dxfId="19" priority="2">
      <formula>AND($C5&gt;=$E$2+31,$C5&lt;=$E$2+60)</formula>
    </cfRule>
    <cfRule type="expression" dxfId="18" priority="4">
      <formula>AND($C5&gt;=$E$2+15,$C5&lt;=$E$2+30)</formula>
    </cfRule>
    <cfRule type="expression" dxfId="17" priority="5">
      <formula>$C5&lt;=$E$2+14</formula>
    </cfRule>
  </conditionalFormatting>
  <conditionalFormatting sqref="C51:C90">
    <cfRule type="expression" dxfId="16" priority="6">
      <formula>$C51&lt;=$E$48+14</formula>
    </cfRule>
  </conditionalFormatting>
  <conditionalFormatting sqref="R14">
    <cfRule type="expression" dxfId="15" priority="12">
      <formula>AND($C5&gt;=15,$C5&lt;=30)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79DF4-8FE8-4684-95A6-FFB0A9332E5F}">
  <dimension ref="A1:J51"/>
  <sheetViews>
    <sheetView topLeftCell="A2" zoomScale="120" zoomScaleNormal="120" workbookViewId="0">
      <selection activeCell="G2" sqref="G2"/>
    </sheetView>
  </sheetViews>
  <sheetFormatPr defaultRowHeight="15" x14ac:dyDescent="0.25"/>
  <cols>
    <col min="2" max="2" width="12.42578125" customWidth="1"/>
    <col min="3" max="3" width="41.7109375" customWidth="1"/>
    <col min="4" max="4" width="15.140625" customWidth="1"/>
    <col min="5" max="5" width="24.85546875" customWidth="1"/>
    <col min="6" max="6" width="6.5703125" customWidth="1"/>
    <col min="7" max="7" width="22.85546875" customWidth="1"/>
    <col min="10" max="10" width="26.5703125" bestFit="1" customWidth="1"/>
  </cols>
  <sheetData>
    <row r="1" spans="1:10" ht="18.75" x14ac:dyDescent="0.3">
      <c r="C1" s="49" t="s">
        <v>138</v>
      </c>
    </row>
    <row r="2" spans="1:10" x14ac:dyDescent="0.25">
      <c r="C2" s="3" t="s">
        <v>178</v>
      </c>
      <c r="G2" s="65" t="s">
        <v>138</v>
      </c>
      <c r="J2" s="1"/>
    </row>
    <row r="3" spans="1:10" x14ac:dyDescent="0.25">
      <c r="A3" s="3" t="s">
        <v>47</v>
      </c>
      <c r="B3" s="24" t="s">
        <v>139</v>
      </c>
      <c r="C3" s="24" t="s">
        <v>140</v>
      </c>
      <c r="D3" s="24" t="s">
        <v>141</v>
      </c>
      <c r="E3" s="24" t="s">
        <v>142</v>
      </c>
    </row>
    <row r="4" spans="1:10" x14ac:dyDescent="0.25">
      <c r="A4" s="3">
        <v>1</v>
      </c>
      <c r="B4" s="3" t="s">
        <v>52</v>
      </c>
      <c r="C4" s="3" t="s">
        <v>144</v>
      </c>
      <c r="D4" s="4">
        <v>44621</v>
      </c>
      <c r="E4" s="4">
        <v>46812</v>
      </c>
      <c r="J4" s="43" t="s">
        <v>188</v>
      </c>
    </row>
    <row r="5" spans="1:10" x14ac:dyDescent="0.25">
      <c r="A5" s="3">
        <v>2</v>
      </c>
      <c r="B5" s="3" t="s">
        <v>55</v>
      </c>
      <c r="C5" s="3" t="s">
        <v>145</v>
      </c>
      <c r="D5" s="4">
        <v>44682</v>
      </c>
      <c r="E5" s="4">
        <v>45777</v>
      </c>
    </row>
    <row r="6" spans="1:10" x14ac:dyDescent="0.25">
      <c r="A6" s="3">
        <v>3</v>
      </c>
      <c r="B6" s="3" t="s">
        <v>58</v>
      </c>
      <c r="C6" s="3" t="s">
        <v>146</v>
      </c>
      <c r="D6" s="4">
        <v>44474</v>
      </c>
      <c r="E6" s="4">
        <v>45569</v>
      </c>
      <c r="J6" s="43" t="s">
        <v>147</v>
      </c>
    </row>
    <row r="7" spans="1:10" x14ac:dyDescent="0.25">
      <c r="A7" s="3">
        <v>4</v>
      </c>
      <c r="B7" s="3" t="s">
        <v>59</v>
      </c>
      <c r="C7" s="3" t="s">
        <v>148</v>
      </c>
      <c r="D7" s="4">
        <v>44264</v>
      </c>
      <c r="E7" s="4">
        <v>45359</v>
      </c>
    </row>
    <row r="8" spans="1:10" x14ac:dyDescent="0.25">
      <c r="A8" s="3">
        <v>5</v>
      </c>
      <c r="B8" s="3" t="s">
        <v>60</v>
      </c>
      <c r="C8" s="3" t="s">
        <v>149</v>
      </c>
      <c r="D8" s="4">
        <v>44986</v>
      </c>
      <c r="E8" s="4">
        <v>46446</v>
      </c>
      <c r="J8" s="43" t="s">
        <v>150</v>
      </c>
    </row>
    <row r="9" spans="1:10" x14ac:dyDescent="0.25">
      <c r="A9" s="3">
        <v>6</v>
      </c>
      <c r="B9" s="3" t="s">
        <v>62</v>
      </c>
      <c r="C9" s="3" t="s">
        <v>151</v>
      </c>
      <c r="D9" s="4">
        <v>44470</v>
      </c>
      <c r="E9" s="4">
        <v>45473</v>
      </c>
    </row>
    <row r="10" spans="1:10" x14ac:dyDescent="0.25">
      <c r="A10" s="3">
        <v>7</v>
      </c>
      <c r="B10" s="3" t="s">
        <v>63</v>
      </c>
      <c r="C10" s="3" t="s">
        <v>153</v>
      </c>
      <c r="D10" s="4">
        <v>44835</v>
      </c>
      <c r="E10" s="4">
        <v>46295</v>
      </c>
    </row>
    <row r="11" spans="1:10" x14ac:dyDescent="0.25">
      <c r="A11" s="3">
        <v>8</v>
      </c>
      <c r="B11" s="3" t="s">
        <v>65</v>
      </c>
      <c r="C11" s="3" t="s">
        <v>154</v>
      </c>
      <c r="D11" s="4">
        <v>45017</v>
      </c>
      <c r="E11" s="4">
        <v>46477</v>
      </c>
    </row>
    <row r="12" spans="1:10" x14ac:dyDescent="0.25">
      <c r="A12" s="3">
        <v>9</v>
      </c>
      <c r="B12" s="3" t="s">
        <v>67</v>
      </c>
      <c r="C12" s="3" t="s">
        <v>155</v>
      </c>
      <c r="D12" s="4">
        <v>44743</v>
      </c>
      <c r="E12" s="4">
        <v>46203</v>
      </c>
    </row>
    <row r="13" spans="1:10" x14ac:dyDescent="0.25">
      <c r="A13" s="3">
        <v>10</v>
      </c>
      <c r="B13" s="3" t="s">
        <v>69</v>
      </c>
      <c r="C13" s="3" t="s">
        <v>156</v>
      </c>
      <c r="D13" s="4">
        <v>45017</v>
      </c>
      <c r="E13" s="4">
        <v>46112</v>
      </c>
    </row>
    <row r="14" spans="1:10" x14ac:dyDescent="0.25">
      <c r="A14" s="3">
        <v>11</v>
      </c>
      <c r="B14" s="3" t="s">
        <v>70</v>
      </c>
      <c r="C14" s="3" t="s">
        <v>157</v>
      </c>
      <c r="D14" s="4">
        <v>43623</v>
      </c>
      <c r="E14" s="4">
        <v>45814</v>
      </c>
    </row>
    <row r="15" spans="1:10" x14ac:dyDescent="0.25">
      <c r="A15" s="3">
        <v>12</v>
      </c>
      <c r="B15" s="3" t="s">
        <v>71</v>
      </c>
      <c r="C15" s="3" t="s">
        <v>158</v>
      </c>
      <c r="D15" s="4">
        <v>44287</v>
      </c>
      <c r="E15" s="4">
        <v>46477</v>
      </c>
    </row>
    <row r="16" spans="1:10" x14ac:dyDescent="0.25">
      <c r="A16" s="3">
        <v>13</v>
      </c>
      <c r="B16" s="3" t="s">
        <v>72</v>
      </c>
      <c r="C16" s="3" t="s">
        <v>159</v>
      </c>
      <c r="D16" s="4">
        <v>44409</v>
      </c>
      <c r="E16" s="4">
        <v>45869</v>
      </c>
    </row>
    <row r="17" spans="1:10" x14ac:dyDescent="0.25">
      <c r="A17" s="3">
        <v>14</v>
      </c>
      <c r="B17" s="3" t="s">
        <v>73</v>
      </c>
      <c r="C17" s="3" t="s">
        <v>160</v>
      </c>
      <c r="D17" s="4">
        <v>44228</v>
      </c>
      <c r="E17" s="4">
        <v>45322</v>
      </c>
    </row>
    <row r="18" spans="1:10" x14ac:dyDescent="0.25">
      <c r="A18" s="3">
        <v>15</v>
      </c>
      <c r="B18" s="3" t="s">
        <v>74</v>
      </c>
      <c r="C18" s="3" t="s">
        <v>161</v>
      </c>
      <c r="D18" s="4">
        <v>44440</v>
      </c>
      <c r="E18" s="4">
        <v>45535</v>
      </c>
    </row>
    <row r="19" spans="1:10" x14ac:dyDescent="0.25">
      <c r="A19" s="3">
        <v>16</v>
      </c>
      <c r="B19" s="3" t="s">
        <v>75</v>
      </c>
      <c r="C19" s="3" t="s">
        <v>162</v>
      </c>
      <c r="D19" s="4">
        <v>44317</v>
      </c>
      <c r="E19" s="4">
        <v>45412</v>
      </c>
    </row>
    <row r="20" spans="1:10" x14ac:dyDescent="0.25">
      <c r="A20" s="3">
        <v>17</v>
      </c>
      <c r="B20" s="3" t="s">
        <v>76</v>
      </c>
      <c r="C20" s="3" t="s">
        <v>186</v>
      </c>
      <c r="D20" s="4">
        <v>42795</v>
      </c>
      <c r="E20" s="4">
        <v>45350</v>
      </c>
    </row>
    <row r="21" spans="1:10" x14ac:dyDescent="0.25">
      <c r="A21" s="3">
        <v>18</v>
      </c>
      <c r="B21" s="3" t="s">
        <v>77</v>
      </c>
      <c r="C21" s="3" t="s">
        <v>187</v>
      </c>
      <c r="D21" s="4">
        <v>43891</v>
      </c>
      <c r="E21" s="4">
        <v>45379</v>
      </c>
    </row>
    <row r="22" spans="1:10" x14ac:dyDescent="0.25">
      <c r="A22" s="3">
        <v>19</v>
      </c>
      <c r="B22" s="3" t="s">
        <v>78</v>
      </c>
      <c r="C22" s="3" t="s">
        <v>163</v>
      </c>
      <c r="D22" s="4">
        <v>44531</v>
      </c>
      <c r="E22" s="4">
        <v>45626</v>
      </c>
    </row>
    <row r="23" spans="1:10" x14ac:dyDescent="0.25">
      <c r="A23" s="3">
        <v>20</v>
      </c>
      <c r="B23" s="3" t="s">
        <v>79</v>
      </c>
      <c r="C23" s="3" t="s">
        <v>164</v>
      </c>
      <c r="D23" s="4">
        <v>44196</v>
      </c>
      <c r="E23" s="4">
        <v>45657</v>
      </c>
    </row>
    <row r="24" spans="1:10" x14ac:dyDescent="0.25">
      <c r="A24" s="3">
        <v>21</v>
      </c>
      <c r="B24" s="3" t="s">
        <v>80</v>
      </c>
      <c r="C24" s="3" t="s">
        <v>166</v>
      </c>
      <c r="D24" s="4">
        <v>44621</v>
      </c>
      <c r="E24" s="4">
        <v>44985</v>
      </c>
    </row>
    <row r="25" spans="1:10" x14ac:dyDescent="0.25">
      <c r="A25" s="3">
        <v>22</v>
      </c>
      <c r="B25" s="3" t="s">
        <v>81</v>
      </c>
      <c r="C25" s="3" t="s">
        <v>167</v>
      </c>
      <c r="D25" s="4">
        <v>44868</v>
      </c>
      <c r="E25" s="4">
        <v>46328</v>
      </c>
    </row>
    <row r="30" spans="1:10" x14ac:dyDescent="0.25">
      <c r="J30" s="1">
        <f>SMALL(E35:E51,1)</f>
        <v>45047</v>
      </c>
    </row>
    <row r="31" spans="1:10" x14ac:dyDescent="0.25">
      <c r="C31" s="1">
        <f ca="1">TODAY()</f>
        <v>45312</v>
      </c>
      <c r="H31" s="3"/>
    </row>
    <row r="32" spans="1:10" x14ac:dyDescent="0.25">
      <c r="B32" t="s">
        <v>171</v>
      </c>
      <c r="H32" s="3"/>
    </row>
    <row r="33" spans="1:8" x14ac:dyDescent="0.25">
      <c r="H33" s="3"/>
    </row>
    <row r="34" spans="1:8" x14ac:dyDescent="0.25">
      <c r="A34" s="3" t="s">
        <v>47</v>
      </c>
      <c r="B34" s="24" t="s">
        <v>139</v>
      </c>
      <c r="C34" s="24" t="s">
        <v>141</v>
      </c>
      <c r="D34" s="24" t="s">
        <v>142</v>
      </c>
      <c r="E34" s="24" t="s">
        <v>172</v>
      </c>
      <c r="F34" s="24" t="s">
        <v>173</v>
      </c>
      <c r="G34" s="24" t="s">
        <v>143</v>
      </c>
      <c r="H34" s="24" t="s">
        <v>174</v>
      </c>
    </row>
    <row r="35" spans="1:8" x14ac:dyDescent="0.25">
      <c r="A35" s="3">
        <v>1</v>
      </c>
      <c r="B35" s="3" t="s">
        <v>52</v>
      </c>
      <c r="C35" s="4">
        <v>44621</v>
      </c>
      <c r="D35" s="4">
        <v>46812</v>
      </c>
      <c r="E35" s="4" t="str">
        <f t="shared" ref="E35:E50" si="0">IF(H35="no","-",+C35+365)</f>
        <v>-</v>
      </c>
      <c r="F35" s="3" t="str">
        <f>IF(H35="no","fare rinnovo","no rinnovo")</f>
        <v>fare rinnovo</v>
      </c>
      <c r="G35" s="3" t="e">
        <f>IF(#REF!&gt;=6,"commerciale","concordato")</f>
        <v>#REF!</v>
      </c>
      <c r="H35" s="3" t="s">
        <v>175</v>
      </c>
    </row>
    <row r="36" spans="1:8" x14ac:dyDescent="0.25">
      <c r="A36" s="3">
        <v>2</v>
      </c>
      <c r="B36" s="3" t="s">
        <v>55</v>
      </c>
      <c r="C36" s="4">
        <v>44682</v>
      </c>
      <c r="D36" s="4">
        <v>45777</v>
      </c>
      <c r="E36" s="4">
        <f t="shared" si="0"/>
        <v>45047</v>
      </c>
      <c r="F36" s="3" t="str">
        <f t="shared" ref="F36:F51" si="1">IF(H36="no","fare rinnovo","no rinnovo")</f>
        <v>no rinnovo</v>
      </c>
      <c r="G36" s="3" t="e">
        <f>IF(#REF!&gt;=6,"commerciale","concordato")</f>
        <v>#REF!</v>
      </c>
      <c r="H36" s="3" t="s">
        <v>176</v>
      </c>
    </row>
    <row r="37" spans="1:8" x14ac:dyDescent="0.25">
      <c r="A37" s="3">
        <v>3</v>
      </c>
      <c r="B37" s="3" t="s">
        <v>58</v>
      </c>
      <c r="C37" s="4">
        <v>44839</v>
      </c>
      <c r="D37" s="4">
        <v>45934</v>
      </c>
      <c r="E37" s="4">
        <f t="shared" si="0"/>
        <v>45204</v>
      </c>
      <c r="F37" s="3" t="str">
        <f t="shared" si="1"/>
        <v>no rinnovo</v>
      </c>
      <c r="G37" s="3" t="e">
        <f>IF(#REF!&gt;=6,"commerciale","concordato")</f>
        <v>#REF!</v>
      </c>
      <c r="H37" s="3" t="s">
        <v>176</v>
      </c>
    </row>
    <row r="38" spans="1:8" x14ac:dyDescent="0.25">
      <c r="A38" s="3">
        <v>5</v>
      </c>
      <c r="B38" s="3" t="s">
        <v>60</v>
      </c>
      <c r="C38" s="4">
        <v>44986</v>
      </c>
      <c r="D38" s="4">
        <v>46446</v>
      </c>
      <c r="E38" s="4" t="str">
        <f t="shared" si="0"/>
        <v>-</v>
      </c>
      <c r="F38" s="3" t="str">
        <f t="shared" si="1"/>
        <v>fare rinnovo</v>
      </c>
      <c r="G38" s="3" t="e">
        <f>IF(#REF!&gt;=6,"commerciale","concordato")</f>
        <v>#REF!</v>
      </c>
      <c r="H38" s="3" t="s">
        <v>175</v>
      </c>
    </row>
    <row r="39" spans="1:8" x14ac:dyDescent="0.25">
      <c r="A39" s="3">
        <v>6</v>
      </c>
      <c r="B39" s="3" t="s">
        <v>62</v>
      </c>
      <c r="C39" s="4">
        <v>44835</v>
      </c>
      <c r="D39" s="4">
        <v>45930</v>
      </c>
      <c r="E39" s="4">
        <f t="shared" si="0"/>
        <v>45200</v>
      </c>
      <c r="F39" s="3" t="str">
        <f t="shared" si="1"/>
        <v>no rinnovo</v>
      </c>
      <c r="G39" s="3" t="s">
        <v>152</v>
      </c>
      <c r="H39" s="3" t="s">
        <v>176</v>
      </c>
    </row>
    <row r="40" spans="1:8" x14ac:dyDescent="0.25">
      <c r="A40" s="3">
        <v>7</v>
      </c>
      <c r="B40" s="3" t="s">
        <v>63</v>
      </c>
      <c r="C40" s="4">
        <v>44835</v>
      </c>
      <c r="D40" s="4">
        <v>46295</v>
      </c>
      <c r="E40" s="4">
        <f t="shared" si="0"/>
        <v>45200</v>
      </c>
      <c r="F40" s="3" t="str">
        <f t="shared" si="1"/>
        <v>no rinnovo</v>
      </c>
      <c r="G40" s="3" t="e">
        <f>IF(#REF!&gt;=6,"commerciale","normale")</f>
        <v>#REF!</v>
      </c>
      <c r="H40" s="3" t="s">
        <v>176</v>
      </c>
    </row>
    <row r="41" spans="1:8" x14ac:dyDescent="0.25">
      <c r="A41" s="3">
        <v>8</v>
      </c>
      <c r="B41" s="3" t="s">
        <v>65</v>
      </c>
      <c r="C41" s="4">
        <v>45017</v>
      </c>
      <c r="D41" s="4">
        <v>46477</v>
      </c>
      <c r="E41" s="4" t="str">
        <f t="shared" si="0"/>
        <v>-</v>
      </c>
      <c r="F41" s="3" t="str">
        <f t="shared" si="1"/>
        <v>fare rinnovo</v>
      </c>
      <c r="G41" s="3" t="e">
        <f>IF(#REF!&gt;=6,"commerciale","normale")</f>
        <v>#REF!</v>
      </c>
      <c r="H41" s="3" t="s">
        <v>175</v>
      </c>
    </row>
    <row r="42" spans="1:8" x14ac:dyDescent="0.25">
      <c r="A42" s="3">
        <v>9</v>
      </c>
      <c r="B42" s="3" t="s">
        <v>67</v>
      </c>
      <c r="C42" s="4">
        <v>44743</v>
      </c>
      <c r="D42" s="4">
        <v>46203</v>
      </c>
      <c r="E42" s="4" t="str">
        <f t="shared" si="0"/>
        <v>-</v>
      </c>
      <c r="F42" s="3" t="str">
        <f t="shared" si="1"/>
        <v>fare rinnovo</v>
      </c>
      <c r="G42" s="3" t="e">
        <f>IF(#REF!&gt;=6,"commerciale","normale")</f>
        <v>#REF!</v>
      </c>
      <c r="H42" s="3" t="s">
        <v>175</v>
      </c>
    </row>
    <row r="43" spans="1:8" x14ac:dyDescent="0.25">
      <c r="A43" s="3">
        <v>10</v>
      </c>
      <c r="B43" s="3" t="s">
        <v>69</v>
      </c>
      <c r="C43" s="4">
        <v>45017</v>
      </c>
      <c r="D43" s="4">
        <v>46112</v>
      </c>
      <c r="E43" s="4">
        <f t="shared" si="0"/>
        <v>45382</v>
      </c>
      <c r="F43" s="3" t="str">
        <f t="shared" si="1"/>
        <v>no rinnovo</v>
      </c>
      <c r="G43" s="3" t="e">
        <f>IF(#REF!&gt;=6,"commerciale","concordato")</f>
        <v>#REF!</v>
      </c>
      <c r="H43" s="3" t="s">
        <v>176</v>
      </c>
    </row>
    <row r="44" spans="1:8" x14ac:dyDescent="0.25">
      <c r="A44" s="3">
        <v>11</v>
      </c>
      <c r="B44" s="3" t="s">
        <v>70</v>
      </c>
      <c r="C44" s="4">
        <v>43623</v>
      </c>
      <c r="D44" s="4">
        <v>45814</v>
      </c>
      <c r="E44" s="4" t="str">
        <f t="shared" si="0"/>
        <v>-</v>
      </c>
      <c r="F44" s="3" t="str">
        <f t="shared" si="1"/>
        <v>fare rinnovo</v>
      </c>
      <c r="G44" s="3" t="e">
        <f>IF(#REF!&gt;=6,"commerciale","concordato")</f>
        <v>#REF!</v>
      </c>
      <c r="H44" s="3" t="s">
        <v>175</v>
      </c>
    </row>
    <row r="45" spans="1:8" x14ac:dyDescent="0.25">
      <c r="A45" s="3">
        <v>12</v>
      </c>
      <c r="B45" s="3" t="s">
        <v>71</v>
      </c>
      <c r="C45" s="4">
        <v>44287</v>
      </c>
      <c r="D45" s="4">
        <v>46477</v>
      </c>
      <c r="E45" s="4" t="str">
        <f t="shared" si="0"/>
        <v>-</v>
      </c>
      <c r="F45" s="3" t="str">
        <f t="shared" si="1"/>
        <v>fare rinnovo</v>
      </c>
      <c r="G45" s="3" t="e">
        <f>IF(#REF!&gt;=6,"commerciale","concordato")</f>
        <v>#REF!</v>
      </c>
      <c r="H45" s="3" t="s">
        <v>175</v>
      </c>
    </row>
    <row r="46" spans="1:8" x14ac:dyDescent="0.25">
      <c r="A46" s="3">
        <v>13</v>
      </c>
      <c r="B46" s="3" t="s">
        <v>72</v>
      </c>
      <c r="C46" s="4">
        <v>44774</v>
      </c>
      <c r="D46" s="4">
        <v>46234</v>
      </c>
      <c r="E46" s="4">
        <f t="shared" si="0"/>
        <v>45139</v>
      </c>
      <c r="F46" s="3" t="str">
        <f t="shared" si="1"/>
        <v>no rinnovo</v>
      </c>
      <c r="G46" s="3" t="e">
        <f>IF(#REF!&gt;=6,"commerciale","normale")</f>
        <v>#REF!</v>
      </c>
      <c r="H46" s="3" t="s">
        <v>176</v>
      </c>
    </row>
    <row r="47" spans="1:8" x14ac:dyDescent="0.25">
      <c r="A47" s="3">
        <v>15</v>
      </c>
      <c r="B47" s="3" t="s">
        <v>74</v>
      </c>
      <c r="C47" s="4">
        <v>44440</v>
      </c>
      <c r="D47" s="4">
        <v>45535</v>
      </c>
      <c r="E47" s="4" t="str">
        <f t="shared" si="0"/>
        <v>-</v>
      </c>
      <c r="F47" s="3" t="str">
        <f t="shared" si="1"/>
        <v>fare rinnovo</v>
      </c>
      <c r="G47" s="3" t="e">
        <f>IF(#REF!&gt;=6,"commerciale","concordato")</f>
        <v>#REF!</v>
      </c>
      <c r="H47" s="3" t="s">
        <v>175</v>
      </c>
    </row>
    <row r="48" spans="1:8" x14ac:dyDescent="0.25">
      <c r="A48" s="3">
        <v>16</v>
      </c>
      <c r="B48" s="3" t="s">
        <v>75</v>
      </c>
      <c r="C48" s="4">
        <v>44682</v>
      </c>
      <c r="D48" s="4">
        <v>45046</v>
      </c>
      <c r="E48" s="4">
        <f t="shared" si="0"/>
        <v>45047</v>
      </c>
      <c r="F48" s="3" t="str">
        <f t="shared" si="1"/>
        <v>no rinnovo</v>
      </c>
      <c r="G48" s="3" t="e">
        <f>IF(#REF!&gt;=6,"commerciale","concordato")</f>
        <v>#REF!</v>
      </c>
      <c r="H48" s="3" t="s">
        <v>176</v>
      </c>
    </row>
    <row r="49" spans="1:8" x14ac:dyDescent="0.25">
      <c r="A49" s="3">
        <v>19</v>
      </c>
      <c r="B49" s="3" t="s">
        <v>78</v>
      </c>
      <c r="C49" s="4">
        <v>44896</v>
      </c>
      <c r="D49" s="4">
        <v>45991</v>
      </c>
      <c r="E49" s="4">
        <f t="shared" si="0"/>
        <v>45261</v>
      </c>
      <c r="F49" s="3" t="str">
        <f t="shared" si="1"/>
        <v>no rinnovo</v>
      </c>
      <c r="G49" s="3" t="e">
        <f>IF(#REF!&gt;=6,"commerciale","concordato")</f>
        <v>#REF!</v>
      </c>
      <c r="H49" s="3" t="s">
        <v>176</v>
      </c>
    </row>
    <row r="50" spans="1:8" x14ac:dyDescent="0.25">
      <c r="A50" s="3">
        <v>20</v>
      </c>
      <c r="B50" s="3" t="s">
        <v>79</v>
      </c>
      <c r="C50" s="4">
        <v>44196</v>
      </c>
      <c r="D50" s="4">
        <v>45657</v>
      </c>
      <c r="E50" s="4" t="str">
        <f t="shared" si="0"/>
        <v>-</v>
      </c>
      <c r="F50" s="3" t="str">
        <f t="shared" si="1"/>
        <v>fare rinnovo</v>
      </c>
      <c r="G50" s="3" t="s">
        <v>165</v>
      </c>
      <c r="H50" s="3" t="s">
        <v>175</v>
      </c>
    </row>
    <row r="51" spans="1:8" x14ac:dyDescent="0.25">
      <c r="A51" s="3">
        <v>22</v>
      </c>
      <c r="B51" s="3" t="s">
        <v>81</v>
      </c>
      <c r="C51" s="4">
        <v>44868</v>
      </c>
      <c r="D51" s="4">
        <v>46328</v>
      </c>
      <c r="E51" s="4">
        <f t="shared" ref="E51" si="2">C51+365</f>
        <v>45233</v>
      </c>
      <c r="F51" s="3" t="str">
        <f t="shared" si="1"/>
        <v>no rinnovo</v>
      </c>
      <c r="G51" s="3" t="s">
        <v>165</v>
      </c>
      <c r="H51" s="3" t="s">
        <v>176</v>
      </c>
    </row>
  </sheetData>
  <conditionalFormatting sqref="D4:D25">
    <cfRule type="expression" dxfId="14" priority="1">
      <formula>$D4=MIN($D$4:$E$25)</formula>
    </cfRule>
  </conditionalFormatting>
  <conditionalFormatting sqref="E4:E25">
    <cfRule type="expression" dxfId="13" priority="2">
      <formula>E4&gt;=LARGE($E$4:$E$25,3)</formula>
    </cfRule>
    <cfRule type="expression" dxfId="12" priority="9">
      <formula>E4&lt;=SMALL($E$4:$E$25,3)</formula>
    </cfRule>
  </conditionalFormatting>
  <conditionalFormatting sqref="E35:E51">
    <cfRule type="expression" dxfId="11" priority="3">
      <formula>$E35=SMALL(E35:E51,3)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ACCB3-47EE-4C8C-919E-57280974DAC6}">
  <dimension ref="A1:L53"/>
  <sheetViews>
    <sheetView workbookViewId="0">
      <selection activeCell="I50" sqref="I50"/>
    </sheetView>
  </sheetViews>
  <sheetFormatPr defaultRowHeight="15" x14ac:dyDescent="0.25"/>
  <cols>
    <col min="2" max="2" width="11.42578125" bestFit="1" customWidth="1"/>
    <col min="3" max="3" width="12.85546875" bestFit="1" customWidth="1"/>
    <col min="4" max="4" width="12.140625" bestFit="1" customWidth="1"/>
    <col min="5" max="5" width="12.42578125" bestFit="1" customWidth="1"/>
    <col min="9" max="9" width="25.85546875" bestFit="1" customWidth="1"/>
    <col min="11" max="11" width="30.28515625" bestFit="1" customWidth="1"/>
    <col min="12" max="12" width="10.7109375" bestFit="1" customWidth="1"/>
  </cols>
  <sheetData>
    <row r="1" spans="1:12" x14ac:dyDescent="0.25">
      <c r="A1" s="44" t="s">
        <v>119</v>
      </c>
      <c r="B1" s="44" t="s">
        <v>120</v>
      </c>
      <c r="C1" s="44" t="s">
        <v>121</v>
      </c>
      <c r="D1" s="44" t="s">
        <v>122</v>
      </c>
      <c r="E1" s="44" t="s">
        <v>123</v>
      </c>
      <c r="F1" s="44" t="s">
        <v>106</v>
      </c>
      <c r="I1" s="44" t="s">
        <v>124</v>
      </c>
    </row>
    <row r="2" spans="1:12" ht="21" x14ac:dyDescent="0.35">
      <c r="A2" s="3">
        <v>1</v>
      </c>
      <c r="B2" s="3" t="s">
        <v>16</v>
      </c>
      <c r="C2" s="3">
        <v>730</v>
      </c>
      <c r="D2" s="4">
        <v>45020</v>
      </c>
      <c r="E2" s="3" t="s">
        <v>17</v>
      </c>
      <c r="F2" s="5">
        <v>919</v>
      </c>
      <c r="H2" s="3"/>
      <c r="K2" s="61" t="s">
        <v>125</v>
      </c>
    </row>
    <row r="3" spans="1:12" x14ac:dyDescent="0.25">
      <c r="A3" s="3">
        <v>2</v>
      </c>
      <c r="B3" s="3" t="s">
        <v>18</v>
      </c>
      <c r="C3" s="3">
        <v>730</v>
      </c>
      <c r="D3" s="4">
        <v>44985</v>
      </c>
      <c r="E3" s="3" t="s">
        <v>19</v>
      </c>
      <c r="F3" s="5">
        <v>455</v>
      </c>
      <c r="I3" s="41" t="s">
        <v>126</v>
      </c>
    </row>
    <row r="4" spans="1:12" x14ac:dyDescent="0.25">
      <c r="A4" s="3">
        <v>3</v>
      </c>
      <c r="B4" s="3" t="s">
        <v>20</v>
      </c>
      <c r="C4" s="3" t="s">
        <v>21</v>
      </c>
      <c r="D4" s="4">
        <v>44985</v>
      </c>
      <c r="E4" s="3" t="s">
        <v>19</v>
      </c>
      <c r="F4" s="5">
        <v>328</v>
      </c>
      <c r="I4" s="56" t="s">
        <v>127</v>
      </c>
      <c r="K4" s="43" t="s">
        <v>184</v>
      </c>
      <c r="L4" s="1">
        <v>45047</v>
      </c>
    </row>
    <row r="5" spans="1:12" x14ac:dyDescent="0.25">
      <c r="A5" s="3">
        <v>4</v>
      </c>
      <c r="B5" s="3" t="s">
        <v>22</v>
      </c>
      <c r="C5" s="3" t="s">
        <v>21</v>
      </c>
      <c r="D5" s="4">
        <v>44986</v>
      </c>
      <c r="E5" s="3" t="s">
        <v>23</v>
      </c>
      <c r="F5" s="5">
        <v>624</v>
      </c>
      <c r="I5" s="58" t="s">
        <v>128</v>
      </c>
      <c r="K5" s="3">
        <f>MAX(F2:F25)</f>
        <v>949</v>
      </c>
    </row>
    <row r="6" spans="1:12" x14ac:dyDescent="0.25">
      <c r="A6" s="3">
        <v>5</v>
      </c>
      <c r="B6" s="3" t="s">
        <v>24</v>
      </c>
      <c r="C6" s="3" t="s">
        <v>21</v>
      </c>
      <c r="D6" s="4">
        <v>44958</v>
      </c>
      <c r="E6" s="3" t="s">
        <v>25</v>
      </c>
      <c r="F6" s="5">
        <v>698</v>
      </c>
      <c r="I6" s="59" t="s">
        <v>129</v>
      </c>
      <c r="K6" s="43" t="s">
        <v>130</v>
      </c>
      <c r="L6" s="45">
        <f>MIN(F2:F25)</f>
        <v>116</v>
      </c>
    </row>
    <row r="7" spans="1:12" x14ac:dyDescent="0.25">
      <c r="A7" s="3">
        <v>6</v>
      </c>
      <c r="B7" s="3" t="s">
        <v>26</v>
      </c>
      <c r="C7" s="3">
        <v>730</v>
      </c>
      <c r="D7" s="4">
        <v>44958</v>
      </c>
      <c r="E7" s="3" t="s">
        <v>27</v>
      </c>
      <c r="F7" s="5">
        <v>427</v>
      </c>
      <c r="I7" s="60" t="s">
        <v>123</v>
      </c>
      <c r="K7" s="43" t="s">
        <v>131</v>
      </c>
    </row>
    <row r="8" spans="1:12" x14ac:dyDescent="0.25">
      <c r="A8" s="3">
        <v>7</v>
      </c>
      <c r="B8" s="3" t="s">
        <v>28</v>
      </c>
      <c r="C8" s="3">
        <v>730</v>
      </c>
      <c r="D8" s="4">
        <v>44959</v>
      </c>
      <c r="E8" s="3" t="s">
        <v>17</v>
      </c>
      <c r="F8" s="5">
        <v>302</v>
      </c>
    </row>
    <row r="9" spans="1:12" x14ac:dyDescent="0.25">
      <c r="A9" s="3">
        <v>8</v>
      </c>
      <c r="B9" s="3" t="s">
        <v>29</v>
      </c>
      <c r="C9" s="3">
        <v>730</v>
      </c>
      <c r="D9" s="4">
        <v>44960</v>
      </c>
      <c r="E9" s="3" t="s">
        <v>25</v>
      </c>
      <c r="F9" s="5">
        <v>680</v>
      </c>
    </row>
    <row r="10" spans="1:12" x14ac:dyDescent="0.25">
      <c r="A10" s="3">
        <v>9</v>
      </c>
      <c r="B10" s="3" t="s">
        <v>30</v>
      </c>
      <c r="C10" s="3">
        <v>730</v>
      </c>
      <c r="D10" s="4">
        <v>44961</v>
      </c>
      <c r="E10" s="3" t="s">
        <v>17</v>
      </c>
      <c r="F10" s="5">
        <v>260</v>
      </c>
    </row>
    <row r="11" spans="1:12" x14ac:dyDescent="0.25">
      <c r="A11" s="3">
        <v>10</v>
      </c>
      <c r="B11" s="3" t="s">
        <v>31</v>
      </c>
      <c r="C11" s="3" t="s">
        <v>21</v>
      </c>
      <c r="D11" s="4">
        <v>44985</v>
      </c>
      <c r="E11" s="3" t="s">
        <v>17</v>
      </c>
      <c r="F11" s="5">
        <v>453</v>
      </c>
    </row>
    <row r="12" spans="1:12" x14ac:dyDescent="0.25">
      <c r="A12" s="3">
        <v>11</v>
      </c>
      <c r="B12" s="3" t="s">
        <v>32</v>
      </c>
      <c r="C12" s="3" t="s">
        <v>21</v>
      </c>
      <c r="D12" s="4">
        <v>44986</v>
      </c>
      <c r="E12" s="3" t="s">
        <v>25</v>
      </c>
      <c r="F12" s="5">
        <v>748</v>
      </c>
    </row>
    <row r="13" spans="1:12" x14ac:dyDescent="0.25">
      <c r="A13" s="3">
        <v>12</v>
      </c>
      <c r="B13" s="3" t="s">
        <v>33</v>
      </c>
      <c r="C13" s="3">
        <v>730</v>
      </c>
      <c r="D13" s="4">
        <v>44987</v>
      </c>
      <c r="E13" s="3" t="s">
        <v>23</v>
      </c>
      <c r="F13" s="5">
        <v>643</v>
      </c>
    </row>
    <row r="14" spans="1:12" x14ac:dyDescent="0.25">
      <c r="A14" s="3">
        <v>13</v>
      </c>
      <c r="B14" s="3" t="s">
        <v>34</v>
      </c>
      <c r="C14" s="3">
        <v>730</v>
      </c>
      <c r="D14" s="4">
        <v>44987</v>
      </c>
      <c r="E14" s="3" t="s">
        <v>19</v>
      </c>
      <c r="F14" s="5">
        <v>567</v>
      </c>
      <c r="I14" s="44" t="s">
        <v>124</v>
      </c>
      <c r="K14" s="57" t="s">
        <v>183</v>
      </c>
    </row>
    <row r="15" spans="1:12" x14ac:dyDescent="0.25">
      <c r="A15" s="3">
        <v>14</v>
      </c>
      <c r="B15" s="3" t="s">
        <v>35</v>
      </c>
      <c r="C15" s="3" t="s">
        <v>21</v>
      </c>
      <c r="D15" s="4">
        <v>45020</v>
      </c>
      <c r="E15" s="3" t="s">
        <v>27</v>
      </c>
      <c r="F15" s="5">
        <v>556</v>
      </c>
      <c r="I15">
        <v>10</v>
      </c>
      <c r="K15" s="55" t="s">
        <v>182</v>
      </c>
    </row>
    <row r="16" spans="1:12" x14ac:dyDescent="0.25">
      <c r="A16" s="3">
        <v>15</v>
      </c>
      <c r="B16" s="3" t="s">
        <v>36</v>
      </c>
      <c r="C16" s="3" t="s">
        <v>21</v>
      </c>
      <c r="D16" s="4">
        <v>45023</v>
      </c>
      <c r="E16" s="3" t="s">
        <v>27</v>
      </c>
      <c r="F16" s="5">
        <v>391</v>
      </c>
      <c r="I16">
        <v>10</v>
      </c>
    </row>
    <row r="17" spans="1:11" x14ac:dyDescent="0.25">
      <c r="A17" s="3">
        <v>16</v>
      </c>
      <c r="B17" s="3" t="s">
        <v>37</v>
      </c>
      <c r="C17" s="3" t="s">
        <v>21</v>
      </c>
      <c r="D17" s="4">
        <v>45024</v>
      </c>
      <c r="E17" s="3" t="s">
        <v>27</v>
      </c>
      <c r="F17" s="5">
        <v>525</v>
      </c>
      <c r="I17">
        <f>I15-I16</f>
        <v>0</v>
      </c>
      <c r="K17" t="s">
        <v>181</v>
      </c>
    </row>
    <row r="18" spans="1:11" x14ac:dyDescent="0.25">
      <c r="A18" s="3">
        <v>17</v>
      </c>
      <c r="B18" s="3" t="s">
        <v>38</v>
      </c>
      <c r="C18" s="3" t="s">
        <v>21</v>
      </c>
      <c r="D18" s="4">
        <v>45025</v>
      </c>
      <c r="E18" s="3" t="s">
        <v>17</v>
      </c>
      <c r="F18" s="5">
        <v>116</v>
      </c>
    </row>
    <row r="19" spans="1:11" x14ac:dyDescent="0.25">
      <c r="A19" s="3">
        <v>18</v>
      </c>
      <c r="B19" s="3" t="s">
        <v>39</v>
      </c>
      <c r="C19" s="3" t="s">
        <v>21</v>
      </c>
      <c r="D19" s="4">
        <v>45026</v>
      </c>
      <c r="E19" s="3" t="s">
        <v>25</v>
      </c>
      <c r="F19" s="5">
        <v>871</v>
      </c>
    </row>
    <row r="20" spans="1:11" x14ac:dyDescent="0.25">
      <c r="A20" s="3">
        <v>19</v>
      </c>
      <c r="B20" s="3" t="s">
        <v>40</v>
      </c>
      <c r="C20" s="3">
        <v>730</v>
      </c>
      <c r="D20" s="4">
        <v>45027</v>
      </c>
      <c r="E20" s="3" t="s">
        <v>25</v>
      </c>
      <c r="F20" s="5">
        <v>949</v>
      </c>
    </row>
    <row r="21" spans="1:11" x14ac:dyDescent="0.25">
      <c r="A21" s="3">
        <v>20</v>
      </c>
      <c r="B21" s="3" t="s">
        <v>41</v>
      </c>
      <c r="C21" s="3" t="s">
        <v>21</v>
      </c>
      <c r="D21" s="4">
        <v>45021</v>
      </c>
      <c r="E21" s="3" t="s">
        <v>19</v>
      </c>
      <c r="F21" s="5">
        <v>500</v>
      </c>
    </row>
    <row r="22" spans="1:11" x14ac:dyDescent="0.25">
      <c r="A22" s="3">
        <v>21</v>
      </c>
      <c r="B22" s="3" t="s">
        <v>42</v>
      </c>
      <c r="C22" s="3" t="s">
        <v>21</v>
      </c>
      <c r="D22" s="4">
        <v>45020</v>
      </c>
      <c r="E22" s="3" t="s">
        <v>19</v>
      </c>
      <c r="F22" s="5">
        <v>300</v>
      </c>
    </row>
    <row r="23" spans="1:11" x14ac:dyDescent="0.25">
      <c r="A23" s="3">
        <v>22</v>
      </c>
      <c r="B23" s="3" t="s">
        <v>43</v>
      </c>
      <c r="C23" s="3">
        <v>730</v>
      </c>
      <c r="D23" s="4">
        <v>45019</v>
      </c>
      <c r="E23" s="3" t="s">
        <v>27</v>
      </c>
      <c r="F23" s="5">
        <v>800</v>
      </c>
    </row>
    <row r="24" spans="1:11" x14ac:dyDescent="0.25">
      <c r="A24" s="3">
        <v>23</v>
      </c>
      <c r="B24" s="3" t="s">
        <v>44</v>
      </c>
      <c r="C24" s="3" t="s">
        <v>21</v>
      </c>
      <c r="D24" s="4">
        <v>45021</v>
      </c>
      <c r="E24" s="3" t="s">
        <v>17</v>
      </c>
      <c r="F24" s="5">
        <v>150</v>
      </c>
    </row>
    <row r="25" spans="1:11" x14ac:dyDescent="0.25">
      <c r="A25" s="3">
        <v>24</v>
      </c>
      <c r="B25" s="3" t="s">
        <v>45</v>
      </c>
      <c r="C25" s="3">
        <v>730</v>
      </c>
      <c r="D25" s="4">
        <v>45022</v>
      </c>
      <c r="E25" s="3" t="s">
        <v>23</v>
      </c>
      <c r="F25" s="5">
        <v>350</v>
      </c>
    </row>
    <row r="29" spans="1:11" ht="21" x14ac:dyDescent="0.35">
      <c r="A29" s="44" t="s">
        <v>119</v>
      </c>
      <c r="B29" s="44" t="s">
        <v>120</v>
      </c>
      <c r="C29" s="44" t="s">
        <v>121</v>
      </c>
      <c r="D29" s="44" t="s">
        <v>122</v>
      </c>
      <c r="E29" s="44" t="s">
        <v>123</v>
      </c>
      <c r="F29" s="44" t="s">
        <v>106</v>
      </c>
      <c r="I29" s="44" t="s">
        <v>124</v>
      </c>
      <c r="K29" s="61" t="s">
        <v>125</v>
      </c>
    </row>
    <row r="30" spans="1:11" x14ac:dyDescent="0.25">
      <c r="A30" s="3">
        <v>1</v>
      </c>
      <c r="B30" s="3" t="s">
        <v>16</v>
      </c>
      <c r="C30" s="3">
        <v>730</v>
      </c>
      <c r="D30" s="4">
        <v>45020</v>
      </c>
      <c r="E30" s="3" t="s">
        <v>17</v>
      </c>
      <c r="F30" s="5">
        <v>919</v>
      </c>
    </row>
    <row r="31" spans="1:11" x14ac:dyDescent="0.25">
      <c r="A31" s="3">
        <v>2</v>
      </c>
      <c r="B31" s="3" t="s">
        <v>18</v>
      </c>
      <c r="C31" s="3">
        <v>730</v>
      </c>
      <c r="D31" s="4">
        <v>44985</v>
      </c>
      <c r="E31" s="3" t="s">
        <v>19</v>
      </c>
      <c r="F31" s="5">
        <v>455</v>
      </c>
      <c r="I31" s="56" t="s">
        <v>132</v>
      </c>
      <c r="K31" s="43" t="s">
        <v>180</v>
      </c>
    </row>
    <row r="32" spans="1:11" x14ac:dyDescent="0.25">
      <c r="A32" s="3">
        <v>3</v>
      </c>
      <c r="B32" s="3" t="s">
        <v>20</v>
      </c>
      <c r="C32" s="3" t="s">
        <v>21</v>
      </c>
      <c r="D32" s="4">
        <v>44985</v>
      </c>
      <c r="E32" s="3" t="s">
        <v>19</v>
      </c>
      <c r="F32" s="5">
        <v>328</v>
      </c>
    </row>
    <row r="33" spans="1:11" x14ac:dyDescent="0.25">
      <c r="A33" s="3">
        <v>4</v>
      </c>
      <c r="B33" s="3" t="s">
        <v>22</v>
      </c>
      <c r="C33" s="3" t="s">
        <v>21</v>
      </c>
      <c r="D33" s="4">
        <v>44986</v>
      </c>
      <c r="E33" s="3" t="s">
        <v>23</v>
      </c>
      <c r="F33" s="5">
        <v>624</v>
      </c>
      <c r="I33" s="57" t="s">
        <v>189</v>
      </c>
      <c r="K33" s="43" t="s">
        <v>190</v>
      </c>
    </row>
    <row r="34" spans="1:11" x14ac:dyDescent="0.25">
      <c r="A34" s="3">
        <v>5</v>
      </c>
      <c r="B34" s="3" t="s">
        <v>24</v>
      </c>
      <c r="C34" s="3" t="s">
        <v>21</v>
      </c>
      <c r="D34" s="4">
        <v>44958</v>
      </c>
      <c r="E34" s="3" t="s">
        <v>25</v>
      </c>
      <c r="F34" s="5">
        <v>698</v>
      </c>
    </row>
    <row r="35" spans="1:11" x14ac:dyDescent="0.25">
      <c r="A35" s="3">
        <v>6</v>
      </c>
      <c r="B35" s="3" t="s">
        <v>26</v>
      </c>
      <c r="C35" s="3">
        <v>730</v>
      </c>
      <c r="D35" s="4">
        <v>44958</v>
      </c>
      <c r="E35" s="3" t="s">
        <v>27</v>
      </c>
      <c r="F35" s="5">
        <v>427</v>
      </c>
    </row>
    <row r="36" spans="1:11" x14ac:dyDescent="0.25">
      <c r="A36" s="3">
        <v>7</v>
      </c>
      <c r="B36" s="3" t="s">
        <v>28</v>
      </c>
      <c r="C36" s="3">
        <v>730</v>
      </c>
      <c r="D36" s="4">
        <v>44959</v>
      </c>
      <c r="E36" s="3" t="s">
        <v>17</v>
      </c>
      <c r="F36" s="5">
        <v>302</v>
      </c>
    </row>
    <row r="37" spans="1:11" x14ac:dyDescent="0.25">
      <c r="A37" s="3">
        <v>8</v>
      </c>
      <c r="B37" s="3" t="s">
        <v>29</v>
      </c>
      <c r="C37" s="3">
        <v>730</v>
      </c>
      <c r="D37" s="4">
        <v>44960</v>
      </c>
      <c r="E37" s="3" t="s">
        <v>25</v>
      </c>
      <c r="F37" s="5">
        <v>680</v>
      </c>
    </row>
    <row r="38" spans="1:11" x14ac:dyDescent="0.25">
      <c r="A38" s="3">
        <v>9</v>
      </c>
      <c r="B38" s="3" t="s">
        <v>30</v>
      </c>
      <c r="C38" s="3">
        <v>730</v>
      </c>
      <c r="D38" s="4">
        <v>44961</v>
      </c>
      <c r="E38" s="3" t="s">
        <v>17</v>
      </c>
      <c r="F38" s="5">
        <v>260</v>
      </c>
    </row>
    <row r="39" spans="1:11" x14ac:dyDescent="0.25">
      <c r="A39" s="3">
        <v>10</v>
      </c>
      <c r="B39" s="3" t="s">
        <v>31</v>
      </c>
      <c r="C39" s="3" t="s">
        <v>21</v>
      </c>
      <c r="D39" s="4">
        <v>44985</v>
      </c>
      <c r="E39" s="3" t="s">
        <v>17</v>
      </c>
      <c r="F39" s="5">
        <v>453</v>
      </c>
    </row>
    <row r="40" spans="1:11" x14ac:dyDescent="0.25">
      <c r="A40" s="3">
        <v>11</v>
      </c>
      <c r="B40" s="3" t="s">
        <v>32</v>
      </c>
      <c r="C40" s="3" t="s">
        <v>21</v>
      </c>
      <c r="D40" s="4">
        <v>44986</v>
      </c>
      <c r="E40" s="3" t="s">
        <v>25</v>
      </c>
      <c r="F40" s="5">
        <v>748</v>
      </c>
    </row>
    <row r="41" spans="1:11" x14ac:dyDescent="0.25">
      <c r="A41" s="3">
        <v>12</v>
      </c>
      <c r="B41" s="3" t="s">
        <v>33</v>
      </c>
      <c r="C41" s="3">
        <v>730</v>
      </c>
      <c r="D41" s="4">
        <v>44987</v>
      </c>
      <c r="E41" s="3" t="s">
        <v>23</v>
      </c>
      <c r="F41" s="5">
        <v>643</v>
      </c>
    </row>
    <row r="42" spans="1:11" x14ac:dyDescent="0.25">
      <c r="A42" s="3">
        <v>13</v>
      </c>
      <c r="B42" s="3" t="s">
        <v>34</v>
      </c>
      <c r="C42" s="3">
        <v>730</v>
      </c>
      <c r="D42" s="4">
        <v>44987</v>
      </c>
      <c r="E42" s="3" t="s">
        <v>19</v>
      </c>
      <c r="F42" s="5">
        <v>567</v>
      </c>
    </row>
    <row r="43" spans="1:11" x14ac:dyDescent="0.25">
      <c r="A43" s="3">
        <v>14</v>
      </c>
      <c r="B43" s="3" t="s">
        <v>35</v>
      </c>
      <c r="C43" s="3" t="s">
        <v>21</v>
      </c>
      <c r="D43" s="4">
        <v>45020</v>
      </c>
      <c r="E43" s="3" t="s">
        <v>27</v>
      </c>
      <c r="F43" s="5">
        <v>556</v>
      </c>
    </row>
    <row r="44" spans="1:11" x14ac:dyDescent="0.25">
      <c r="A44" s="3">
        <v>15</v>
      </c>
      <c r="B44" s="3" t="s">
        <v>36</v>
      </c>
      <c r="C44" s="3" t="s">
        <v>21</v>
      </c>
      <c r="D44" s="4">
        <v>45023</v>
      </c>
      <c r="E44" s="3" t="s">
        <v>27</v>
      </c>
      <c r="F44" s="5">
        <v>391</v>
      </c>
    </row>
    <row r="45" spans="1:11" x14ac:dyDescent="0.25">
      <c r="A45" s="3">
        <v>16</v>
      </c>
      <c r="B45" s="3" t="s">
        <v>37</v>
      </c>
      <c r="C45" s="3" t="s">
        <v>21</v>
      </c>
      <c r="D45" s="4">
        <v>45024</v>
      </c>
      <c r="E45" s="3" t="s">
        <v>27</v>
      </c>
      <c r="F45" s="5">
        <v>525</v>
      </c>
    </row>
    <row r="46" spans="1:11" x14ac:dyDescent="0.25">
      <c r="A46" s="3">
        <v>17</v>
      </c>
      <c r="B46" s="3" t="s">
        <v>38</v>
      </c>
      <c r="C46" s="3" t="s">
        <v>21</v>
      </c>
      <c r="D46" s="4">
        <v>45025</v>
      </c>
      <c r="E46" s="3" t="s">
        <v>17</v>
      </c>
      <c r="F46" s="5">
        <v>116</v>
      </c>
    </row>
    <row r="47" spans="1:11" x14ac:dyDescent="0.25">
      <c r="A47" s="3">
        <v>18</v>
      </c>
      <c r="B47" s="3" t="s">
        <v>39</v>
      </c>
      <c r="C47" s="3" t="s">
        <v>21</v>
      </c>
      <c r="D47" s="4">
        <v>45026</v>
      </c>
      <c r="E47" s="3" t="s">
        <v>25</v>
      </c>
      <c r="F47" s="5">
        <v>871</v>
      </c>
    </row>
    <row r="48" spans="1:11" x14ac:dyDescent="0.25">
      <c r="A48" s="3">
        <v>19</v>
      </c>
      <c r="B48" s="3" t="s">
        <v>40</v>
      </c>
      <c r="C48" s="3">
        <v>730</v>
      </c>
      <c r="D48" s="4">
        <v>45027</v>
      </c>
      <c r="E48" s="3" t="s">
        <v>25</v>
      </c>
      <c r="F48" s="5">
        <v>949</v>
      </c>
    </row>
    <row r="49" spans="1:6" x14ac:dyDescent="0.25">
      <c r="A49" s="3">
        <v>20</v>
      </c>
      <c r="B49" s="3" t="s">
        <v>41</v>
      </c>
      <c r="C49" s="3" t="s">
        <v>21</v>
      </c>
      <c r="D49" s="4">
        <v>45021</v>
      </c>
      <c r="E49" s="3" t="s">
        <v>19</v>
      </c>
      <c r="F49" s="5">
        <v>500</v>
      </c>
    </row>
    <row r="50" spans="1:6" x14ac:dyDescent="0.25">
      <c r="A50" s="3">
        <v>21</v>
      </c>
      <c r="B50" s="3" t="s">
        <v>42</v>
      </c>
      <c r="C50" s="3" t="s">
        <v>21</v>
      </c>
      <c r="D50" s="4">
        <v>45020</v>
      </c>
      <c r="E50" s="3" t="s">
        <v>19</v>
      </c>
      <c r="F50" s="5">
        <v>300</v>
      </c>
    </row>
    <row r="51" spans="1:6" x14ac:dyDescent="0.25">
      <c r="A51" s="3">
        <v>22</v>
      </c>
      <c r="B51" s="3" t="s">
        <v>43</v>
      </c>
      <c r="C51" s="3">
        <v>730</v>
      </c>
      <c r="D51" s="4">
        <v>45019</v>
      </c>
      <c r="E51" s="3" t="s">
        <v>27</v>
      </c>
      <c r="F51" s="5">
        <v>800</v>
      </c>
    </row>
    <row r="52" spans="1:6" x14ac:dyDescent="0.25">
      <c r="A52" s="3">
        <v>23</v>
      </c>
      <c r="B52" s="3" t="s">
        <v>44</v>
      </c>
      <c r="C52" s="3" t="s">
        <v>21</v>
      </c>
      <c r="D52" s="4">
        <v>45021</v>
      </c>
      <c r="E52" s="3" t="s">
        <v>17</v>
      </c>
      <c r="F52" s="5">
        <v>150</v>
      </c>
    </row>
    <row r="53" spans="1:6" x14ac:dyDescent="0.25">
      <c r="A53" s="3">
        <v>24</v>
      </c>
      <c r="B53" s="3" t="s">
        <v>45</v>
      </c>
      <c r="C53" s="3">
        <v>730</v>
      </c>
      <c r="D53" s="4">
        <v>45022</v>
      </c>
      <c r="E53" s="3" t="s">
        <v>23</v>
      </c>
      <c r="F53" s="5">
        <v>350</v>
      </c>
    </row>
  </sheetData>
  <conditionalFormatting sqref="A2:C25 E2:F25">
    <cfRule type="expression" dxfId="10" priority="20">
      <formula>AND($D2&gt;=$K$31,$D2&lt;=($K$31+10))</formula>
    </cfRule>
  </conditionalFormatting>
  <conditionalFormatting sqref="A30:F53">
    <cfRule type="expression" dxfId="9" priority="1">
      <formula>AND($E30="DANIELE",$C30="PF")</formula>
    </cfRule>
    <cfRule type="expression" dxfId="8" priority="4">
      <formula>AND($E30="Damiano",$C30=730)</formula>
    </cfRule>
  </conditionalFormatting>
  <conditionalFormatting sqref="C2:C25">
    <cfRule type="expression" dxfId="7" priority="15">
      <formula>$C2=730</formula>
    </cfRule>
  </conditionalFormatting>
  <conditionalFormatting sqref="D2:D25">
    <cfRule type="expression" dxfId="6" priority="2">
      <formula>AND($D2&lt;=$L$4,$D2&gt;=($L$4-30))</formula>
    </cfRule>
  </conditionalFormatting>
  <conditionalFormatting sqref="E2:E25">
    <cfRule type="expression" dxfId="5" priority="10">
      <formula>$E2="Carlo"</formula>
    </cfRule>
  </conditionalFormatting>
  <conditionalFormatting sqref="F2:F25">
    <cfRule type="top10" dxfId="4" priority="11" bottom="1" rank="1"/>
    <cfRule type="top10" dxfId="3" priority="12" rank="1"/>
  </conditionalFormatting>
  <conditionalFormatting sqref="I17">
    <cfRule type="cellIs" dxfId="2" priority="16" operator="between">
      <formula>-0.01</formula>
      <formula>0.01</formula>
    </cfRule>
    <cfRule type="cellIs" dxfId="1" priority="17" operator="lessThan">
      <formula>-0.01</formula>
    </cfRule>
    <cfRule type="cellIs" dxfId="0" priority="18" operator="greaterThan">
      <formula>0.01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3916A-5042-40BB-9BFF-8A83C8BF91D2}">
  <dimension ref="A2:I26"/>
  <sheetViews>
    <sheetView workbookViewId="0">
      <selection activeCell="H12" sqref="H12"/>
    </sheetView>
  </sheetViews>
  <sheetFormatPr defaultRowHeight="18.75" x14ac:dyDescent="0.3"/>
  <cols>
    <col min="1" max="6" width="21.85546875" style="6" customWidth="1"/>
    <col min="9" max="9" width="36.140625" bestFit="1" customWidth="1"/>
  </cols>
  <sheetData>
    <row r="2" spans="1:9" ht="21" x14ac:dyDescent="0.35">
      <c r="A2" s="7" t="s">
        <v>10</v>
      </c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I2" s="2" t="s">
        <v>111</v>
      </c>
    </row>
    <row r="3" spans="1:9" x14ac:dyDescent="0.3">
      <c r="A3" s="8">
        <v>1</v>
      </c>
      <c r="B3" s="8" t="s">
        <v>16</v>
      </c>
      <c r="C3" s="8">
        <v>730</v>
      </c>
      <c r="D3" s="9">
        <v>44986</v>
      </c>
      <c r="E3" s="8" t="s">
        <v>17</v>
      </c>
      <c r="F3" s="10">
        <v>919</v>
      </c>
    </row>
    <row r="4" spans="1:9" x14ac:dyDescent="0.3">
      <c r="A4" s="8">
        <v>2</v>
      </c>
      <c r="B4" s="8" t="s">
        <v>18</v>
      </c>
      <c r="C4" s="8">
        <v>730</v>
      </c>
      <c r="D4" s="9">
        <v>44985</v>
      </c>
      <c r="E4" s="8" t="s">
        <v>19</v>
      </c>
      <c r="F4" s="10">
        <v>455</v>
      </c>
    </row>
    <row r="5" spans="1:9" x14ac:dyDescent="0.3">
      <c r="A5" s="8">
        <v>3</v>
      </c>
      <c r="B5" s="8" t="s">
        <v>20</v>
      </c>
      <c r="C5" s="8" t="s">
        <v>21</v>
      </c>
      <c r="D5" s="9">
        <v>44985</v>
      </c>
      <c r="E5" s="8" t="s">
        <v>19</v>
      </c>
      <c r="F5" s="10">
        <v>328</v>
      </c>
    </row>
    <row r="6" spans="1:9" x14ac:dyDescent="0.3">
      <c r="A6" s="8">
        <v>4</v>
      </c>
      <c r="B6" s="8" t="s">
        <v>22</v>
      </c>
      <c r="C6" s="8" t="s">
        <v>21</v>
      </c>
      <c r="D6" s="9">
        <v>44986</v>
      </c>
      <c r="E6" s="8" t="s">
        <v>23</v>
      </c>
      <c r="F6" s="10">
        <v>624</v>
      </c>
    </row>
    <row r="7" spans="1:9" x14ac:dyDescent="0.3">
      <c r="A7" s="8">
        <v>5</v>
      </c>
      <c r="B7" s="8" t="s">
        <v>24</v>
      </c>
      <c r="C7" s="8" t="s">
        <v>21</v>
      </c>
      <c r="D7" s="9">
        <v>44958</v>
      </c>
      <c r="E7" s="8" t="s">
        <v>25</v>
      </c>
      <c r="F7" s="10">
        <v>698</v>
      </c>
    </row>
    <row r="8" spans="1:9" x14ac:dyDescent="0.3">
      <c r="A8" s="8">
        <v>6</v>
      </c>
      <c r="B8" s="8" t="s">
        <v>26</v>
      </c>
      <c r="C8" s="8">
        <v>730</v>
      </c>
      <c r="D8" s="9">
        <v>44958</v>
      </c>
      <c r="E8" s="8" t="s">
        <v>27</v>
      </c>
      <c r="F8" s="10">
        <v>427</v>
      </c>
    </row>
    <row r="9" spans="1:9" x14ac:dyDescent="0.3">
      <c r="A9" s="8">
        <v>7</v>
      </c>
      <c r="B9" s="8" t="s">
        <v>28</v>
      </c>
      <c r="C9" s="8">
        <v>730</v>
      </c>
      <c r="D9" s="9">
        <v>44959</v>
      </c>
      <c r="E9" s="8" t="s">
        <v>17</v>
      </c>
      <c r="F9" s="10">
        <v>302</v>
      </c>
    </row>
    <row r="10" spans="1:9" x14ac:dyDescent="0.3">
      <c r="A10" s="8">
        <v>8</v>
      </c>
      <c r="B10" s="8" t="s">
        <v>29</v>
      </c>
      <c r="C10" s="8">
        <v>730</v>
      </c>
      <c r="D10" s="9">
        <v>44960</v>
      </c>
      <c r="E10" s="8" t="s">
        <v>25</v>
      </c>
      <c r="F10" s="10">
        <v>680</v>
      </c>
    </row>
    <row r="11" spans="1:9" x14ac:dyDescent="0.3">
      <c r="A11" s="8">
        <v>9</v>
      </c>
      <c r="B11" s="8" t="s">
        <v>30</v>
      </c>
      <c r="C11" s="8">
        <v>730</v>
      </c>
      <c r="D11" s="9">
        <v>44961</v>
      </c>
      <c r="E11" s="8" t="s">
        <v>17</v>
      </c>
      <c r="F11" s="10">
        <v>260</v>
      </c>
    </row>
    <row r="12" spans="1:9" x14ac:dyDescent="0.3">
      <c r="A12" s="8">
        <v>10</v>
      </c>
      <c r="B12" s="8" t="s">
        <v>31</v>
      </c>
      <c r="C12" s="8" t="s">
        <v>21</v>
      </c>
      <c r="D12" s="9">
        <v>44985</v>
      </c>
      <c r="E12" s="8" t="s">
        <v>17</v>
      </c>
      <c r="F12" s="10">
        <v>453</v>
      </c>
    </row>
    <row r="13" spans="1:9" x14ac:dyDescent="0.3">
      <c r="A13" s="8">
        <v>11</v>
      </c>
      <c r="B13" s="8" t="s">
        <v>32</v>
      </c>
      <c r="C13" s="8" t="s">
        <v>21</v>
      </c>
      <c r="D13" s="9">
        <v>44986</v>
      </c>
      <c r="E13" s="8" t="s">
        <v>25</v>
      </c>
      <c r="F13" s="10">
        <v>748</v>
      </c>
    </row>
    <row r="14" spans="1:9" x14ac:dyDescent="0.3">
      <c r="A14" s="8">
        <v>12</v>
      </c>
      <c r="B14" s="8" t="s">
        <v>33</v>
      </c>
      <c r="C14" s="8">
        <v>730</v>
      </c>
      <c r="D14" s="9">
        <v>44987</v>
      </c>
      <c r="E14" s="8" t="s">
        <v>23</v>
      </c>
      <c r="F14" s="10">
        <v>643</v>
      </c>
    </row>
    <row r="15" spans="1:9" x14ac:dyDescent="0.3">
      <c r="A15" s="8">
        <v>13</v>
      </c>
      <c r="B15" s="8" t="s">
        <v>34</v>
      </c>
      <c r="C15" s="8">
        <v>730</v>
      </c>
      <c r="D15" s="9">
        <v>44988</v>
      </c>
      <c r="E15" s="8" t="s">
        <v>19</v>
      </c>
      <c r="F15" s="10">
        <v>567</v>
      </c>
    </row>
    <row r="16" spans="1:9" x14ac:dyDescent="0.3">
      <c r="A16" s="8">
        <v>14</v>
      </c>
      <c r="B16" s="8" t="s">
        <v>35</v>
      </c>
      <c r="C16" s="8" t="s">
        <v>21</v>
      </c>
      <c r="D16" s="9">
        <v>45020</v>
      </c>
      <c r="E16" s="8" t="s">
        <v>27</v>
      </c>
      <c r="F16" s="10">
        <v>556</v>
      </c>
    </row>
    <row r="17" spans="1:6" x14ac:dyDescent="0.3">
      <c r="A17" s="8">
        <v>15</v>
      </c>
      <c r="B17" s="8" t="s">
        <v>36</v>
      </c>
      <c r="C17" s="8" t="s">
        <v>21</v>
      </c>
      <c r="D17" s="9">
        <v>45023</v>
      </c>
      <c r="E17" s="8" t="s">
        <v>27</v>
      </c>
      <c r="F17" s="10">
        <v>391</v>
      </c>
    </row>
    <row r="18" spans="1:6" x14ac:dyDescent="0.3">
      <c r="A18" s="8">
        <v>16</v>
      </c>
      <c r="B18" s="8" t="s">
        <v>37</v>
      </c>
      <c r="C18" s="8" t="s">
        <v>21</v>
      </c>
      <c r="D18" s="9">
        <v>45024</v>
      </c>
      <c r="E18" s="8" t="s">
        <v>27</v>
      </c>
      <c r="F18" s="10">
        <v>525</v>
      </c>
    </row>
    <row r="19" spans="1:6" x14ac:dyDescent="0.3">
      <c r="A19" s="8">
        <v>17</v>
      </c>
      <c r="B19" s="8" t="s">
        <v>38</v>
      </c>
      <c r="C19" s="8" t="s">
        <v>21</v>
      </c>
      <c r="D19" s="9">
        <v>45025</v>
      </c>
      <c r="E19" s="8" t="s">
        <v>17</v>
      </c>
      <c r="F19" s="10">
        <v>116</v>
      </c>
    </row>
    <row r="20" spans="1:6" x14ac:dyDescent="0.3">
      <c r="A20" s="8">
        <v>18</v>
      </c>
      <c r="B20" s="8" t="s">
        <v>39</v>
      </c>
      <c r="C20" s="8" t="s">
        <v>21</v>
      </c>
      <c r="D20" s="9">
        <v>45026</v>
      </c>
      <c r="E20" s="8" t="s">
        <v>25</v>
      </c>
      <c r="F20" s="10">
        <v>871</v>
      </c>
    </row>
    <row r="21" spans="1:6" x14ac:dyDescent="0.3">
      <c r="A21" s="8">
        <v>19</v>
      </c>
      <c r="B21" s="8" t="s">
        <v>40</v>
      </c>
      <c r="C21" s="8">
        <v>730</v>
      </c>
      <c r="D21" s="9">
        <v>45027</v>
      </c>
      <c r="E21" s="8" t="s">
        <v>25</v>
      </c>
      <c r="F21" s="10">
        <v>949</v>
      </c>
    </row>
    <row r="22" spans="1:6" x14ac:dyDescent="0.3">
      <c r="A22" s="8">
        <v>20</v>
      </c>
      <c r="B22" s="8" t="s">
        <v>41</v>
      </c>
      <c r="C22" s="8" t="s">
        <v>21</v>
      </c>
      <c r="D22" s="9">
        <v>45021</v>
      </c>
      <c r="E22" s="8" t="s">
        <v>19</v>
      </c>
      <c r="F22" s="10">
        <v>500</v>
      </c>
    </row>
    <row r="23" spans="1:6" x14ac:dyDescent="0.3">
      <c r="A23" s="8">
        <v>21</v>
      </c>
      <c r="B23" s="8" t="s">
        <v>42</v>
      </c>
      <c r="C23" s="8" t="s">
        <v>21</v>
      </c>
      <c r="D23" s="9">
        <v>45020</v>
      </c>
      <c r="E23" s="8" t="s">
        <v>19</v>
      </c>
      <c r="F23" s="10">
        <v>300</v>
      </c>
    </row>
    <row r="24" spans="1:6" x14ac:dyDescent="0.3">
      <c r="A24" s="8">
        <v>22</v>
      </c>
      <c r="B24" s="8" t="s">
        <v>43</v>
      </c>
      <c r="C24" s="8">
        <v>730</v>
      </c>
      <c r="D24" s="9">
        <v>45019</v>
      </c>
      <c r="E24" s="8" t="s">
        <v>27</v>
      </c>
      <c r="F24" s="10">
        <v>800</v>
      </c>
    </row>
    <row r="25" spans="1:6" x14ac:dyDescent="0.3">
      <c r="A25" s="8">
        <v>23</v>
      </c>
      <c r="B25" s="8" t="s">
        <v>44</v>
      </c>
      <c r="C25" s="8" t="s">
        <v>21</v>
      </c>
      <c r="D25" s="9">
        <v>45021</v>
      </c>
      <c r="E25" s="8" t="s">
        <v>17</v>
      </c>
      <c r="F25" s="10">
        <v>150</v>
      </c>
    </row>
    <row r="26" spans="1:6" x14ac:dyDescent="0.3">
      <c r="A26" s="8">
        <v>24</v>
      </c>
      <c r="B26" s="8" t="s">
        <v>45</v>
      </c>
      <c r="C26" s="8">
        <v>730</v>
      </c>
      <c r="D26" s="9">
        <v>45022</v>
      </c>
      <c r="E26" s="8" t="s">
        <v>23</v>
      </c>
      <c r="F26" s="10">
        <v>350</v>
      </c>
    </row>
  </sheetData>
  <autoFilter ref="A2:F2" xr:uid="{BDB3916A-5042-40BB-9BFF-8A83C8BF91D2}"/>
  <sortState xmlns:xlrd2="http://schemas.microsoft.com/office/spreadsheetml/2017/richdata2" ref="A3:F26">
    <sortCondition ref="E3:E26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D3CF5-A40D-4AFF-A3AD-A667AF47156C}">
  <dimension ref="A1:I42"/>
  <sheetViews>
    <sheetView workbookViewId="0">
      <selection activeCell="A2" sqref="A2:E49"/>
    </sheetView>
  </sheetViews>
  <sheetFormatPr defaultRowHeight="15" x14ac:dyDescent="0.25"/>
  <cols>
    <col min="2" max="2" width="34.7109375" customWidth="1"/>
    <col min="3" max="3" width="22.5703125" bestFit="1" customWidth="1"/>
    <col min="4" max="4" width="28" bestFit="1" customWidth="1"/>
    <col min="5" max="5" width="32.5703125" customWidth="1"/>
    <col min="8" max="8" width="38.5703125" bestFit="1" customWidth="1"/>
  </cols>
  <sheetData>
    <row r="1" spans="1:9" ht="31.5" x14ac:dyDescent="0.5">
      <c r="B1" s="11" t="s">
        <v>46</v>
      </c>
      <c r="H1" s="50" t="s">
        <v>137</v>
      </c>
    </row>
    <row r="2" spans="1:9" ht="23.25" x14ac:dyDescent="0.35">
      <c r="A2" s="12" t="s">
        <v>47</v>
      </c>
      <c r="B2" s="13" t="s">
        <v>48</v>
      </c>
      <c r="C2" s="13" t="s">
        <v>49</v>
      </c>
      <c r="D2" s="13" t="s">
        <v>50</v>
      </c>
      <c r="E2" s="13" t="s">
        <v>51</v>
      </c>
    </row>
    <row r="3" spans="1:9" x14ac:dyDescent="0.25">
      <c r="A3" s="3">
        <v>1</v>
      </c>
      <c r="B3" s="3" t="s">
        <v>52</v>
      </c>
      <c r="C3" t="s">
        <v>53</v>
      </c>
      <c r="D3" t="s">
        <v>54</v>
      </c>
      <c r="E3" s="14">
        <v>2500</v>
      </c>
    </row>
    <row r="4" spans="1:9" x14ac:dyDescent="0.25">
      <c r="A4" s="3">
        <v>2</v>
      </c>
      <c r="B4" s="3" t="s">
        <v>55</v>
      </c>
      <c r="C4" t="s">
        <v>56</v>
      </c>
      <c r="D4" t="s">
        <v>57</v>
      </c>
      <c r="E4" s="14">
        <v>6000</v>
      </c>
      <c r="I4" s="20"/>
    </row>
    <row r="5" spans="1:9" x14ac:dyDescent="0.25">
      <c r="A5" s="3">
        <v>3</v>
      </c>
      <c r="B5" s="3" t="s">
        <v>58</v>
      </c>
      <c r="C5" t="s">
        <v>53</v>
      </c>
      <c r="D5" t="s">
        <v>57</v>
      </c>
      <c r="E5" s="14">
        <v>5500</v>
      </c>
    </row>
    <row r="6" spans="1:9" x14ac:dyDescent="0.25">
      <c r="A6" s="3">
        <v>4</v>
      </c>
      <c r="B6" s="3" t="s">
        <v>59</v>
      </c>
      <c r="C6" t="s">
        <v>56</v>
      </c>
      <c r="D6" t="s">
        <v>54</v>
      </c>
      <c r="E6" s="14">
        <v>3000</v>
      </c>
    </row>
    <row r="7" spans="1:9" x14ac:dyDescent="0.25">
      <c r="A7" s="3">
        <v>5</v>
      </c>
      <c r="B7" s="3" t="s">
        <v>60</v>
      </c>
      <c r="C7" t="s">
        <v>61</v>
      </c>
      <c r="D7" t="s">
        <v>54</v>
      </c>
      <c r="E7" s="14">
        <v>4000</v>
      </c>
    </row>
    <row r="8" spans="1:9" x14ac:dyDescent="0.25">
      <c r="A8" s="3">
        <v>6</v>
      </c>
      <c r="B8" s="3" t="s">
        <v>62</v>
      </c>
      <c r="C8" t="s">
        <v>61</v>
      </c>
      <c r="D8" t="s">
        <v>57</v>
      </c>
      <c r="E8" s="14">
        <v>8000</v>
      </c>
    </row>
    <row r="9" spans="1:9" x14ac:dyDescent="0.25">
      <c r="A9" s="3">
        <v>7</v>
      </c>
      <c r="B9" s="3" t="s">
        <v>63</v>
      </c>
      <c r="C9" t="s">
        <v>64</v>
      </c>
      <c r="D9" t="s">
        <v>54</v>
      </c>
      <c r="E9" s="14">
        <v>3500</v>
      </c>
    </row>
    <row r="10" spans="1:9" x14ac:dyDescent="0.25">
      <c r="A10" s="3">
        <v>8</v>
      </c>
      <c r="B10" s="3" t="s">
        <v>65</v>
      </c>
      <c r="C10" t="s">
        <v>66</v>
      </c>
      <c r="D10" t="s">
        <v>57</v>
      </c>
      <c r="E10" s="14">
        <v>9000</v>
      </c>
    </row>
    <row r="11" spans="1:9" x14ac:dyDescent="0.25">
      <c r="A11" s="3">
        <v>9</v>
      </c>
      <c r="B11" s="3" t="s">
        <v>67</v>
      </c>
      <c r="C11" t="s">
        <v>64</v>
      </c>
      <c r="D11" t="s">
        <v>68</v>
      </c>
      <c r="E11" s="14">
        <v>800</v>
      </c>
    </row>
    <row r="12" spans="1:9" x14ac:dyDescent="0.25">
      <c r="A12" s="3">
        <v>10</v>
      </c>
      <c r="B12" s="3" t="s">
        <v>69</v>
      </c>
      <c r="C12" t="s">
        <v>56</v>
      </c>
      <c r="D12" t="s">
        <v>68</v>
      </c>
      <c r="E12" s="14">
        <v>600</v>
      </c>
    </row>
    <row r="13" spans="1:9" x14ac:dyDescent="0.25">
      <c r="A13" s="3">
        <v>11</v>
      </c>
      <c r="B13" s="3" t="s">
        <v>70</v>
      </c>
      <c r="C13" t="s">
        <v>64</v>
      </c>
      <c r="D13" t="s">
        <v>68</v>
      </c>
      <c r="E13" s="14">
        <v>450</v>
      </c>
    </row>
    <row r="14" spans="1:9" x14ac:dyDescent="0.25">
      <c r="A14" s="3">
        <v>12</v>
      </c>
      <c r="B14" s="3" t="s">
        <v>71</v>
      </c>
      <c r="C14" t="s">
        <v>56</v>
      </c>
      <c r="D14" t="s">
        <v>54</v>
      </c>
      <c r="E14" s="14">
        <v>2500</v>
      </c>
    </row>
    <row r="15" spans="1:9" x14ac:dyDescent="0.25">
      <c r="A15" s="3">
        <v>13</v>
      </c>
      <c r="B15" s="3" t="s">
        <v>72</v>
      </c>
      <c r="C15" t="s">
        <v>66</v>
      </c>
      <c r="D15" t="s">
        <v>57</v>
      </c>
      <c r="E15" s="14">
        <v>6400</v>
      </c>
    </row>
    <row r="16" spans="1:9" x14ac:dyDescent="0.25">
      <c r="A16" s="3">
        <v>14</v>
      </c>
      <c r="B16" s="3" t="s">
        <v>73</v>
      </c>
      <c r="C16" t="s">
        <v>61</v>
      </c>
      <c r="D16" t="s">
        <v>57</v>
      </c>
      <c r="E16" s="14">
        <v>9000</v>
      </c>
    </row>
    <row r="17" spans="1:5" x14ac:dyDescent="0.25">
      <c r="A17" s="3">
        <v>15</v>
      </c>
      <c r="B17" s="3" t="s">
        <v>74</v>
      </c>
      <c r="C17" t="s">
        <v>64</v>
      </c>
      <c r="D17" t="s">
        <v>57</v>
      </c>
      <c r="E17" s="14">
        <v>6000</v>
      </c>
    </row>
    <row r="18" spans="1:5" x14ac:dyDescent="0.25">
      <c r="A18" s="3">
        <v>16</v>
      </c>
      <c r="B18" s="3" t="s">
        <v>75</v>
      </c>
      <c r="C18" t="s">
        <v>64</v>
      </c>
      <c r="D18" t="s">
        <v>54</v>
      </c>
      <c r="E18" s="14">
        <v>4000</v>
      </c>
    </row>
    <row r="19" spans="1:5" x14ac:dyDescent="0.25">
      <c r="A19" s="3">
        <v>17</v>
      </c>
      <c r="B19" s="3" t="s">
        <v>76</v>
      </c>
      <c r="C19" t="s">
        <v>53</v>
      </c>
      <c r="D19" t="s">
        <v>54</v>
      </c>
      <c r="E19" s="14">
        <v>3000</v>
      </c>
    </row>
    <row r="20" spans="1:5" x14ac:dyDescent="0.25">
      <c r="A20" s="3">
        <v>18</v>
      </c>
      <c r="B20" s="3" t="s">
        <v>77</v>
      </c>
      <c r="C20" t="s">
        <v>66</v>
      </c>
      <c r="D20" t="s">
        <v>68</v>
      </c>
      <c r="E20" s="14">
        <v>700</v>
      </c>
    </row>
    <row r="21" spans="1:5" x14ac:dyDescent="0.25">
      <c r="A21" s="3">
        <v>19</v>
      </c>
      <c r="B21" s="3" t="s">
        <v>78</v>
      </c>
      <c r="C21" t="s">
        <v>64</v>
      </c>
      <c r="D21" t="s">
        <v>68</v>
      </c>
      <c r="E21" s="14">
        <v>700</v>
      </c>
    </row>
    <row r="22" spans="1:5" x14ac:dyDescent="0.25">
      <c r="A22" s="3">
        <v>20</v>
      </c>
      <c r="B22" s="3" t="s">
        <v>79</v>
      </c>
      <c r="C22" t="s">
        <v>56</v>
      </c>
      <c r="D22" t="s">
        <v>57</v>
      </c>
      <c r="E22" s="14">
        <v>8000</v>
      </c>
    </row>
    <row r="23" spans="1:5" x14ac:dyDescent="0.25">
      <c r="A23" s="3">
        <v>21</v>
      </c>
      <c r="B23" s="3" t="s">
        <v>80</v>
      </c>
      <c r="C23" t="s">
        <v>61</v>
      </c>
      <c r="D23" t="s">
        <v>54</v>
      </c>
      <c r="E23" s="14">
        <v>3500</v>
      </c>
    </row>
    <row r="24" spans="1:5" x14ac:dyDescent="0.25">
      <c r="A24" s="3">
        <v>22</v>
      </c>
      <c r="B24" s="3" t="s">
        <v>81</v>
      </c>
      <c r="C24" t="s">
        <v>66</v>
      </c>
      <c r="D24" t="s">
        <v>54</v>
      </c>
      <c r="E24" s="14">
        <v>3500</v>
      </c>
    </row>
    <row r="25" spans="1:5" x14ac:dyDescent="0.25">
      <c r="A25" s="3">
        <v>23</v>
      </c>
      <c r="B25" s="3" t="s">
        <v>82</v>
      </c>
      <c r="C25" t="s">
        <v>64</v>
      </c>
      <c r="D25" t="s">
        <v>54</v>
      </c>
      <c r="E25" s="14">
        <v>3500</v>
      </c>
    </row>
    <row r="26" spans="1:5" x14ac:dyDescent="0.25">
      <c r="A26" s="3">
        <v>24</v>
      </c>
      <c r="B26" s="3" t="s">
        <v>83</v>
      </c>
      <c r="C26" t="s">
        <v>64</v>
      </c>
      <c r="D26" t="s">
        <v>68</v>
      </c>
      <c r="E26" s="14">
        <v>750</v>
      </c>
    </row>
    <row r="27" spans="1:5" x14ac:dyDescent="0.25">
      <c r="A27" s="3">
        <v>25</v>
      </c>
      <c r="B27" s="3" t="s">
        <v>84</v>
      </c>
      <c r="C27" t="s">
        <v>61</v>
      </c>
      <c r="D27" t="s">
        <v>57</v>
      </c>
      <c r="E27" s="14">
        <v>9500</v>
      </c>
    </row>
    <row r="28" spans="1:5" x14ac:dyDescent="0.25">
      <c r="A28" s="3">
        <v>26</v>
      </c>
      <c r="B28" s="3" t="s">
        <v>85</v>
      </c>
      <c r="C28" t="s">
        <v>53</v>
      </c>
      <c r="D28" t="s">
        <v>57</v>
      </c>
      <c r="E28" s="14">
        <v>6500</v>
      </c>
    </row>
    <row r="29" spans="1:5" x14ac:dyDescent="0.25">
      <c r="A29" s="3">
        <v>27</v>
      </c>
      <c r="B29" s="3" t="s">
        <v>86</v>
      </c>
      <c r="C29" t="s">
        <v>64</v>
      </c>
      <c r="D29" t="s">
        <v>57</v>
      </c>
      <c r="E29" s="14">
        <v>7500</v>
      </c>
    </row>
    <row r="30" spans="1:5" x14ac:dyDescent="0.25">
      <c r="A30" s="3">
        <v>28</v>
      </c>
      <c r="B30" s="3" t="s">
        <v>87</v>
      </c>
      <c r="C30" t="s">
        <v>53</v>
      </c>
      <c r="D30" t="s">
        <v>68</v>
      </c>
      <c r="E30" s="14">
        <v>600</v>
      </c>
    </row>
    <row r="31" spans="1:5" x14ac:dyDescent="0.25">
      <c r="A31" s="3">
        <v>29</v>
      </c>
      <c r="B31" s="3" t="s">
        <v>88</v>
      </c>
      <c r="C31" t="s">
        <v>66</v>
      </c>
      <c r="D31" t="s">
        <v>54</v>
      </c>
      <c r="E31" s="14">
        <v>4000</v>
      </c>
    </row>
    <row r="32" spans="1:5" x14ac:dyDescent="0.25">
      <c r="A32" s="3">
        <v>30</v>
      </c>
      <c r="B32" s="3" t="s">
        <v>89</v>
      </c>
      <c r="C32" t="s">
        <v>64</v>
      </c>
      <c r="D32" t="s">
        <v>54</v>
      </c>
      <c r="E32" s="14">
        <v>3000</v>
      </c>
    </row>
    <row r="33" spans="1:5" x14ac:dyDescent="0.25">
      <c r="A33" s="3">
        <v>31</v>
      </c>
      <c r="B33" s="3" t="s">
        <v>90</v>
      </c>
      <c r="C33" t="s">
        <v>56</v>
      </c>
      <c r="D33" t="s">
        <v>54</v>
      </c>
      <c r="E33" s="14">
        <v>2500</v>
      </c>
    </row>
    <row r="34" spans="1:5" x14ac:dyDescent="0.25">
      <c r="A34" s="3">
        <v>32</v>
      </c>
      <c r="B34" s="3" t="s">
        <v>91</v>
      </c>
      <c r="C34" t="s">
        <v>56</v>
      </c>
      <c r="D34" t="s">
        <v>57</v>
      </c>
      <c r="E34" s="14">
        <v>12000</v>
      </c>
    </row>
    <row r="35" spans="1:5" x14ac:dyDescent="0.25">
      <c r="A35" s="3">
        <v>33</v>
      </c>
      <c r="B35" s="3" t="s">
        <v>92</v>
      </c>
      <c r="C35" t="s">
        <v>66</v>
      </c>
      <c r="D35" t="s">
        <v>54</v>
      </c>
      <c r="E35" s="14">
        <v>4500</v>
      </c>
    </row>
    <row r="36" spans="1:5" x14ac:dyDescent="0.25">
      <c r="A36" s="3">
        <v>34</v>
      </c>
      <c r="B36" s="3" t="s">
        <v>93</v>
      </c>
      <c r="C36" t="s">
        <v>61</v>
      </c>
      <c r="D36" t="s">
        <v>68</v>
      </c>
      <c r="E36" s="14">
        <v>800</v>
      </c>
    </row>
    <row r="37" spans="1:5" x14ac:dyDescent="0.25">
      <c r="A37" s="3">
        <v>35</v>
      </c>
      <c r="B37" s="3" t="s">
        <v>94</v>
      </c>
      <c r="C37" t="s">
        <v>53</v>
      </c>
      <c r="D37" t="s">
        <v>68</v>
      </c>
      <c r="E37" s="14">
        <v>700</v>
      </c>
    </row>
    <row r="38" spans="1:5" x14ac:dyDescent="0.25">
      <c r="A38" s="3">
        <v>36</v>
      </c>
      <c r="B38" s="3" t="s">
        <v>95</v>
      </c>
      <c r="C38" t="s">
        <v>66</v>
      </c>
      <c r="D38" t="s">
        <v>57</v>
      </c>
      <c r="E38" s="14">
        <v>7800</v>
      </c>
    </row>
    <row r="39" spans="1:5" x14ac:dyDescent="0.25">
      <c r="A39" s="3">
        <v>37</v>
      </c>
      <c r="B39" s="3" t="s">
        <v>96</v>
      </c>
      <c r="C39" t="s">
        <v>61</v>
      </c>
      <c r="D39" t="s">
        <v>54</v>
      </c>
      <c r="E39" s="14">
        <v>4400</v>
      </c>
    </row>
    <row r="40" spans="1:5" x14ac:dyDescent="0.25">
      <c r="A40" s="3">
        <v>38</v>
      </c>
      <c r="B40" s="3" t="s">
        <v>97</v>
      </c>
      <c r="C40" t="s">
        <v>66</v>
      </c>
      <c r="D40" t="s">
        <v>54</v>
      </c>
      <c r="E40" s="14">
        <v>4000</v>
      </c>
    </row>
    <row r="41" spans="1:5" x14ac:dyDescent="0.25">
      <c r="A41" s="3">
        <v>39</v>
      </c>
      <c r="B41" s="3" t="s">
        <v>98</v>
      </c>
      <c r="C41" t="s">
        <v>53</v>
      </c>
      <c r="D41" t="s">
        <v>57</v>
      </c>
      <c r="E41" s="14">
        <v>8500</v>
      </c>
    </row>
    <row r="42" spans="1:5" x14ac:dyDescent="0.25">
      <c r="A42" s="3">
        <v>40</v>
      </c>
      <c r="B42" s="3" t="s">
        <v>99</v>
      </c>
      <c r="C42" t="s">
        <v>61</v>
      </c>
      <c r="D42" t="s">
        <v>57</v>
      </c>
      <c r="E42" s="14">
        <v>10000</v>
      </c>
    </row>
  </sheetData>
  <autoFilter ref="A2:E42" xr:uid="{AD7D3CF5-A40D-4AFF-A3AD-A667AF47156C}">
    <sortState xmlns:xlrd2="http://schemas.microsoft.com/office/spreadsheetml/2017/richdata2" ref="A3:E42">
      <sortCondition ref="A2:A42"/>
    </sortState>
  </autoFilter>
  <sortState xmlns:xlrd2="http://schemas.microsoft.com/office/spreadsheetml/2017/richdata2" ref="A3:E46">
    <sortCondition descending="1" ref="A2:A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GENERALE</vt:lpstr>
      <vt:lpstr>ES_1_FORM CONDIZ</vt:lpstr>
      <vt:lpstr>ES_2 FORM CONDIZ</vt:lpstr>
      <vt:lpstr>ES_3 FORM CONDIZ</vt:lpstr>
      <vt:lpstr>ES_FILTRI</vt:lpstr>
      <vt:lpstr>ES_ORDINA_SUBTOTALE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Damiano Faccini</cp:lastModifiedBy>
  <dcterms:created xsi:type="dcterms:W3CDTF">2023-04-20T06:48:30Z</dcterms:created>
  <dcterms:modified xsi:type="dcterms:W3CDTF">2024-01-21T14:04:35Z</dcterms:modified>
</cp:coreProperties>
</file>