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Carlo\Desktop\"/>
    </mc:Choice>
  </mc:AlternateContent>
  <xr:revisionPtr revIDLastSave="0" documentId="13_ncr:1_{81CB5F03-56ED-4C19-B9DD-4F14E524DF65}" xr6:coauthVersionLast="47" xr6:coauthVersionMax="47" xr10:uidLastSave="{00000000-0000-0000-0000-000000000000}"/>
  <bookViews>
    <workbookView xWindow="-120" yWindow="-120" windowWidth="20730" windowHeight="11160" tabRatio="843" activeTab="6" xr2:uid="{00000000-000D-0000-FFFF-FFFF00000000}"/>
  </bookViews>
  <sheets>
    <sheet name="FUNZIONI PRINCIPALI" sheetId="9" r:id="rId1"/>
    <sheet name="INCOLLA+TRASPONI" sheetId="10" r:id="rId2"/>
    <sheet name="COLL.CELLE" sheetId="17" r:id="rId3"/>
    <sheet name="1 COLL.-FOGLI" sheetId="13" r:id="rId4"/>
    <sheet name="2 COLL.-FOGLI" sheetId="14" r:id="rId5"/>
    <sheet name="3 COLL.-FOGLI" sheetId="16" r:id="rId6"/>
    <sheet name="TOT COLL.-FOGLI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9" l="1"/>
  <c r="B5" i="15"/>
  <c r="C5" i="15"/>
  <c r="B6" i="15"/>
  <c r="C6" i="15"/>
  <c r="B7" i="15"/>
  <c r="C7" i="15"/>
  <c r="B8" i="15"/>
  <c r="C8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D5" i="15"/>
  <c r="D6" i="15"/>
  <c r="D7" i="15"/>
  <c r="D8" i="15"/>
  <c r="D9" i="15"/>
  <c r="D10" i="15"/>
  <c r="D11" i="15"/>
  <c r="D12" i="15"/>
  <c r="D13" i="15"/>
  <c r="D14" i="15"/>
  <c r="D15" i="15"/>
  <c r="D16" i="15"/>
  <c r="B2" i="9"/>
  <c r="H16" i="10"/>
  <c r="E15" i="10"/>
  <c r="E14" i="10"/>
  <c r="O14" i="10" s="1"/>
  <c r="E13" i="10"/>
  <c r="E12" i="10"/>
  <c r="E11" i="10"/>
  <c r="O11" i="10" s="1"/>
  <c r="E10" i="10"/>
  <c r="O10" i="10" s="1"/>
  <c r="E9" i="10"/>
  <c r="E8" i="10"/>
  <c r="E7" i="10"/>
  <c r="O7" i="10" s="1"/>
  <c r="E6" i="10"/>
  <c r="O6" i="10" s="1"/>
  <c r="E5" i="10"/>
  <c r="E4" i="10"/>
  <c r="E16" i="10" s="1"/>
  <c r="J12" i="10"/>
  <c r="L3" i="10"/>
  <c r="M3" i="10"/>
  <c r="N3" i="10"/>
  <c r="O3" i="10"/>
  <c r="L4" i="10"/>
  <c r="M4" i="10"/>
  <c r="N4" i="10"/>
  <c r="L5" i="10"/>
  <c r="M5" i="10"/>
  <c r="N5" i="10"/>
  <c r="O5" i="10"/>
  <c r="L6" i="10"/>
  <c r="M6" i="10"/>
  <c r="N6" i="10"/>
  <c r="L7" i="10"/>
  <c r="M7" i="10"/>
  <c r="N7" i="10"/>
  <c r="L8" i="10"/>
  <c r="M8" i="10"/>
  <c r="N8" i="10"/>
  <c r="O8" i="10"/>
  <c r="L9" i="10"/>
  <c r="M9" i="10"/>
  <c r="N9" i="10"/>
  <c r="O9" i="10"/>
  <c r="L10" i="10"/>
  <c r="M10" i="10"/>
  <c r="N10" i="10"/>
  <c r="L11" i="10"/>
  <c r="M11" i="10"/>
  <c r="N11" i="10"/>
  <c r="L12" i="10"/>
  <c r="M12" i="10"/>
  <c r="N12" i="10"/>
  <c r="O12" i="10"/>
  <c r="L13" i="10"/>
  <c r="M13" i="10"/>
  <c r="N13" i="10"/>
  <c r="O13" i="10"/>
  <c r="L14" i="10"/>
  <c r="M14" i="10"/>
  <c r="N14" i="10"/>
  <c r="L15" i="10"/>
  <c r="M15" i="10"/>
  <c r="N15" i="10"/>
  <c r="O15" i="10"/>
  <c r="L16" i="10"/>
  <c r="N16" i="10"/>
  <c r="J4" i="10"/>
  <c r="O4" i="10"/>
  <c r="I16" i="10"/>
  <c r="J15" i="10"/>
  <c r="J14" i="10"/>
  <c r="J13" i="10"/>
  <c r="J11" i="10"/>
  <c r="J10" i="10"/>
  <c r="J9" i="10"/>
  <c r="J7" i="10"/>
  <c r="J6" i="10"/>
  <c r="J5" i="10"/>
  <c r="J50" i="9"/>
  <c r="J51" i="9"/>
  <c r="J52" i="9"/>
  <c r="J53" i="9"/>
  <c r="J54" i="9"/>
  <c r="J55" i="9"/>
  <c r="J56" i="9"/>
  <c r="J57" i="9"/>
  <c r="J58" i="9"/>
  <c r="J59" i="9"/>
  <c r="J49" i="9"/>
  <c r="G49" i="9"/>
  <c r="G50" i="9"/>
  <c r="G51" i="9"/>
  <c r="G52" i="9"/>
  <c r="G53" i="9"/>
  <c r="G54" i="9"/>
  <c r="G55" i="9"/>
  <c r="G56" i="9"/>
  <c r="G57" i="9"/>
  <c r="G58" i="9"/>
  <c r="G59" i="9"/>
  <c r="G48" i="9"/>
  <c r="C37" i="9"/>
  <c r="M7" i="9"/>
  <c r="L7" i="9"/>
  <c r="B18" i="9"/>
  <c r="C18" i="9"/>
  <c r="G6" i="9"/>
  <c r="J8" i="10" l="1"/>
  <c r="J16" i="10" s="1"/>
  <c r="J60" i="9"/>
  <c r="H49" i="9"/>
  <c r="H50" i="9"/>
  <c r="H51" i="9"/>
  <c r="H52" i="9"/>
  <c r="H53" i="9"/>
  <c r="H54" i="9"/>
  <c r="H55" i="9"/>
  <c r="H56" i="9"/>
  <c r="H57" i="9"/>
  <c r="H58" i="9"/>
  <c r="H59" i="9"/>
  <c r="G60" i="9"/>
  <c r="H48" i="9"/>
  <c r="B20" i="9"/>
  <c r="D10" i="9"/>
  <c r="D11" i="9"/>
  <c r="D12" i="9"/>
  <c r="D13" i="9"/>
  <c r="D14" i="9"/>
  <c r="D15" i="9"/>
  <c r="D16" i="9"/>
  <c r="D17" i="9"/>
  <c r="D9" i="9"/>
  <c r="G9" i="9" s="1"/>
  <c r="J9" i="9" s="1"/>
  <c r="D8" i="9"/>
  <c r="G8" i="9" s="1"/>
  <c r="J8" i="9" s="1"/>
  <c r="D7" i="9"/>
  <c r="D6" i="9"/>
  <c r="C70" i="9"/>
  <c r="L9" i="9"/>
  <c r="J6" i="9"/>
  <c r="G16" i="9"/>
  <c r="J16" i="9" s="1"/>
  <c r="N50" i="10"/>
  <c r="M50" i="10"/>
  <c r="L50" i="10"/>
  <c r="K50" i="10"/>
  <c r="J50" i="10"/>
  <c r="I50" i="10"/>
  <c r="H50" i="10"/>
  <c r="G50" i="10"/>
  <c r="F50" i="10"/>
  <c r="E50" i="10"/>
  <c r="D50" i="10"/>
  <c r="C50" i="10"/>
  <c r="O50" i="10" s="1"/>
  <c r="O49" i="10"/>
  <c r="O48" i="10"/>
  <c r="C71" i="9"/>
  <c r="D71" i="9"/>
  <c r="E71" i="9"/>
  <c r="F71" i="9"/>
  <c r="C72" i="9"/>
  <c r="D72" i="9"/>
  <c r="E72" i="9"/>
  <c r="F72" i="9"/>
  <c r="D70" i="9"/>
  <c r="E70" i="9"/>
  <c r="F70" i="9"/>
  <c r="C39" i="9"/>
  <c r="B21" i="9"/>
  <c r="G15" i="9"/>
  <c r="J15" i="9" s="1"/>
  <c r="E15" i="15"/>
  <c r="M9" i="9"/>
  <c r="G13" i="9"/>
  <c r="J13" i="9" s="1"/>
  <c r="G10" i="9"/>
  <c r="J10" i="9" s="1"/>
  <c r="M5" i="17"/>
  <c r="M4" i="17"/>
  <c r="G14" i="9"/>
  <c r="J14" i="9" s="1"/>
  <c r="D17" i="16"/>
  <c r="C17" i="16"/>
  <c r="E16" i="16"/>
  <c r="E15" i="16"/>
  <c r="E14" i="16"/>
  <c r="E13" i="16"/>
  <c r="E12" i="16"/>
  <c r="E11" i="16"/>
  <c r="E10" i="16"/>
  <c r="E9" i="16"/>
  <c r="E8" i="16"/>
  <c r="E7" i="16"/>
  <c r="E6" i="16"/>
  <c r="B17" i="16"/>
  <c r="D17" i="14"/>
  <c r="C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B17" i="14"/>
  <c r="E6" i="13"/>
  <c r="E7" i="13"/>
  <c r="E8" i="13"/>
  <c r="E9" i="13"/>
  <c r="E10" i="13"/>
  <c r="E11" i="13"/>
  <c r="E12" i="13"/>
  <c r="E13" i="13"/>
  <c r="E14" i="13"/>
  <c r="E15" i="13"/>
  <c r="E16" i="13"/>
  <c r="D17" i="13"/>
  <c r="M8" i="17"/>
  <c r="M9" i="17"/>
  <c r="M14" i="17"/>
  <c r="M15" i="17"/>
  <c r="L6" i="17"/>
  <c r="L9" i="17"/>
  <c r="N9" i="17" s="1"/>
  <c r="L12" i="17"/>
  <c r="L15" i="17"/>
  <c r="N15" i="17" s="1"/>
  <c r="L4" i="17"/>
  <c r="H17" i="17"/>
  <c r="G17" i="17"/>
  <c r="I16" i="17"/>
  <c r="M16" i="17" s="1"/>
  <c r="I15" i="17"/>
  <c r="I14" i="17"/>
  <c r="I13" i="17"/>
  <c r="M13" i="17" s="1"/>
  <c r="I12" i="17"/>
  <c r="M12" i="17" s="1"/>
  <c r="N12" i="17" s="1"/>
  <c r="I11" i="17"/>
  <c r="M11" i="17" s="1"/>
  <c r="I10" i="17"/>
  <c r="M10" i="17" s="1"/>
  <c r="I9" i="17"/>
  <c r="I8" i="17"/>
  <c r="I7" i="17"/>
  <c r="M7" i="17" s="1"/>
  <c r="I6" i="17"/>
  <c r="M6" i="17" s="1"/>
  <c r="N6" i="17" s="1"/>
  <c r="I5" i="17"/>
  <c r="C17" i="17"/>
  <c r="B17" i="17"/>
  <c r="D16" i="17"/>
  <c r="L16" i="17" s="1"/>
  <c r="D15" i="17"/>
  <c r="D14" i="17"/>
  <c r="L14" i="17" s="1"/>
  <c r="N14" i="17" s="1"/>
  <c r="D13" i="17"/>
  <c r="L13" i="17" s="1"/>
  <c r="D12" i="17"/>
  <c r="D11" i="17"/>
  <c r="L11" i="17" s="1"/>
  <c r="N11" i="17" s="1"/>
  <c r="D10" i="17"/>
  <c r="L10" i="17" s="1"/>
  <c r="D9" i="17"/>
  <c r="D8" i="17"/>
  <c r="L8" i="17" s="1"/>
  <c r="N8" i="17" s="1"/>
  <c r="D7" i="17"/>
  <c r="L7" i="17" s="1"/>
  <c r="D6" i="17"/>
  <c r="D5" i="17"/>
  <c r="B6" i="13"/>
  <c r="B7" i="13"/>
  <c r="B8" i="13"/>
  <c r="B9" i="13"/>
  <c r="B10" i="13"/>
  <c r="B11" i="13"/>
  <c r="B12" i="13"/>
  <c r="B13" i="13"/>
  <c r="B14" i="13"/>
  <c r="B15" i="13"/>
  <c r="B16" i="13"/>
  <c r="B5" i="13"/>
  <c r="C17" i="13"/>
  <c r="E60" i="9"/>
  <c r="N44" i="10"/>
  <c r="M44" i="10"/>
  <c r="L44" i="10"/>
  <c r="K44" i="10"/>
  <c r="J44" i="10"/>
  <c r="I44" i="10"/>
  <c r="H44" i="10"/>
  <c r="G44" i="10"/>
  <c r="F44" i="10"/>
  <c r="E44" i="10"/>
  <c r="D44" i="10"/>
  <c r="C44" i="10"/>
  <c r="O43" i="10"/>
  <c r="O42" i="10"/>
  <c r="C16" i="10"/>
  <c r="M16" i="10" s="1"/>
  <c r="D16" i="10"/>
  <c r="B60" i="9"/>
  <c r="C60" i="9"/>
  <c r="C38" i="9"/>
  <c r="D38" i="9"/>
  <c r="D37" i="9"/>
  <c r="D39" i="9" s="1"/>
  <c r="G11" i="9"/>
  <c r="J11" i="9" s="1"/>
  <c r="G12" i="9"/>
  <c r="J12" i="9" s="1"/>
  <c r="G17" i="9"/>
  <c r="J17" i="9" s="1"/>
  <c r="H18" i="9"/>
  <c r="E14" i="15" l="1"/>
  <c r="E10" i="15"/>
  <c r="E6" i="15"/>
  <c r="L5" i="17"/>
  <c r="N5" i="17" s="1"/>
  <c r="N17" i="17" s="1"/>
  <c r="E12" i="15"/>
  <c r="E8" i="15"/>
  <c r="C17" i="15"/>
  <c r="E13" i="15"/>
  <c r="E9" i="15"/>
  <c r="D18" i="9"/>
  <c r="E7" i="15"/>
  <c r="E11" i="15"/>
  <c r="E5" i="13"/>
  <c r="E17" i="13" s="1"/>
  <c r="B17" i="15"/>
  <c r="E5" i="15"/>
  <c r="E5" i="16"/>
  <c r="E17" i="16" s="1"/>
  <c r="E17" i="14"/>
  <c r="B17" i="13"/>
  <c r="N10" i="17"/>
  <c r="N16" i="17"/>
  <c r="N7" i="17"/>
  <c r="N13" i="17"/>
  <c r="M17" i="17"/>
  <c r="D17" i="17"/>
  <c r="I17" i="17"/>
  <c r="D60" i="9"/>
  <c r="O44" i="10"/>
  <c r="O16" i="10"/>
  <c r="G7" i="9"/>
  <c r="L17" i="17" l="1"/>
  <c r="J7" i="9"/>
  <c r="J18" i="9" s="1"/>
  <c r="G18" i="9"/>
  <c r="E16" i="15"/>
  <c r="E17" i="15" s="1"/>
  <c r="D17" i="15"/>
</calcChain>
</file>

<file path=xl/sharedStrings.xml><?xml version="1.0" encoding="utf-8"?>
<sst xmlns="http://schemas.openxmlformats.org/spreadsheetml/2006/main" count="336" uniqueCount="94">
  <si>
    <t>MESI</t>
  </si>
  <si>
    <t>TOTALE</t>
  </si>
  <si>
    <t>MEDIA</t>
  </si>
  <si>
    <t>SOMMA</t>
  </si>
  <si>
    <t>VENDITE</t>
  </si>
  <si>
    <t>RICAVI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</si>
  <si>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</si>
  <si>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</si>
  <si>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</si>
  <si>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</si>
  <si>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</si>
  <si>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</si>
  <si>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</si>
  <si>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</si>
  <si>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</si>
  <si>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</si>
  <si>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</si>
  <si>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</si>
  <si>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UTILE/PERDITA</t>
  </si>
  <si>
    <t>COSTI A</t>
  </si>
  <si>
    <t>COSTI B</t>
  </si>
  <si>
    <t>COSTI TOTALI</t>
  </si>
  <si>
    <t>=SOMMA(C4:D4)</t>
  </si>
  <si>
    <t>=MEDIA(C6:C17)</t>
  </si>
  <si>
    <t>MINIMI</t>
  </si>
  <si>
    <t>MASSIMI</t>
  </si>
  <si>
    <t>=MIN(I6:I17)</t>
  </si>
  <si>
    <t>=MAX(I6:I17)</t>
  </si>
  <si>
    <t>=+C4+D4</t>
  </si>
  <si>
    <t>COLONNA A</t>
  </si>
  <si>
    <t>COLONNA B</t>
  </si>
  <si>
    <t>dgf</t>
  </si>
  <si>
    <t>r</t>
  </si>
  <si>
    <t>we</t>
  </si>
  <si>
    <t>e</t>
  </si>
  <si>
    <t>=CONTA.NUMERI(D27:D36)</t>
  </si>
  <si>
    <t>=CONTA.VUOTE(D27:D37)</t>
  </si>
  <si>
    <t>=CONTA.VALORI(D27:D36)</t>
  </si>
  <si>
    <t>CONTA NUMERI</t>
  </si>
  <si>
    <t>CONTA VALORI</t>
  </si>
  <si>
    <t>CTRL+V</t>
  </si>
  <si>
    <t>COPIA</t>
  </si>
  <si>
    <t>CTRL+C</t>
  </si>
  <si>
    <t>TRASPONI DATI</t>
  </si>
  <si>
    <t>INCOLLA VALORI</t>
  </si>
  <si>
    <t>INCOLLA COLLEGAMENTO</t>
  </si>
  <si>
    <t>COSTI C</t>
  </si>
  <si>
    <t>COSTI D</t>
  </si>
  <si>
    <t>COMMISSIONE</t>
  </si>
  <si>
    <t>commissione</t>
  </si>
  <si>
    <t>REFERENZE RELATIVE</t>
  </si>
  <si>
    <t>REFERENZE ASSOLUTE</t>
  </si>
  <si>
    <t>=+H48*L44</t>
  </si>
  <si>
    <t>=+H49*L45</t>
  </si>
  <si>
    <t>=+H50*$L$43</t>
  </si>
  <si>
    <t>inserendo il dollaro o cliccando su F4</t>
  </si>
  <si>
    <t>REFERENZE MISTE</t>
  </si>
  <si>
    <t>NORD</t>
  </si>
  <si>
    <t>SUD</t>
  </si>
  <si>
    <t>CENTRO</t>
  </si>
  <si>
    <t>referenza assoluta solo su una parte della cella</t>
  </si>
  <si>
    <t>MATERIA A</t>
  </si>
  <si>
    <t>MATERIA B</t>
  </si>
  <si>
    <t>SERVIZIO C</t>
  </si>
  <si>
    <t>SERVIZIO D</t>
  </si>
  <si>
    <t>COSTO TOTALE</t>
  </si>
  <si>
    <t>COLLEGAMENTO CELLE</t>
  </si>
  <si>
    <t>REPARTO 1</t>
  </si>
  <si>
    <t>COSTI REPARTO 1</t>
  </si>
  <si>
    <t>REPARTO 3</t>
  </si>
  <si>
    <t>COSTI REPARTO 3</t>
  </si>
  <si>
    <t>REPARTO 2</t>
  </si>
  <si>
    <t>COSTI REPARTO 2</t>
  </si>
  <si>
    <t>REPARTI 1+2+3</t>
  </si>
  <si>
    <t>COSTI
A</t>
  </si>
  <si>
    <t>COSTI
B</t>
  </si>
  <si>
    <t>COSTI
C</t>
  </si>
  <si>
    <t>=SOMMA('1 COLL.-FOGLI:3 COLL.-FOGLI'!B16)</t>
  </si>
  <si>
    <t>=+'1 COLL.-FOGLI'!B5+'2 COLL.-FOGLI'!B5+'3 COLL.-FOGLI'!B5</t>
  </si>
  <si>
    <t>CONTA VUOTE</t>
  </si>
  <si>
    <t>le celle non compilate</t>
  </si>
  <si>
    <t>funzione somma</t>
  </si>
  <si>
    <t>COSTI</t>
  </si>
  <si>
    <t>TOTALE SERVIZI</t>
  </si>
  <si>
    <t>CIAO</t>
  </si>
  <si>
    <t>=C$67*$B70</t>
  </si>
  <si>
    <t>N.B. il 1° DOLLARO ($) è riferito alla colonna, il 2° DOLLARO ($) è riferito alla riga</t>
  </si>
  <si>
    <t>TOT MATERIE</t>
  </si>
  <si>
    <t>le celle in cui sono presenti dei dati</t>
  </si>
  <si>
    <t>le celle compilate con dei numeri</t>
  </si>
  <si>
    <t>TOTALE COMMISSIONI</t>
  </si>
  <si>
    <t>INCOLLA</t>
  </si>
  <si>
    <t>ciao
ciao</t>
  </si>
  <si>
    <t>ATTENZIONE: LA STRUTTURA DEI FOGLI DEVE ESSERE IDENTICA
=SOMMA( seleziona la cella poi cliccare su MAIUSC e l'ultimo foglio del range.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</si>
</sst>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_-* #,##0_-;\-* #,##0_-;_-* &quot;-&quot;??_-;_-@_-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164" fontId="0" fillId="0" borderId="0" xfId="1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0" xfId="1" applyNumberFormat="1" applyFont="1" applyAlignment="1">
      <alignment horizontal="right" vertical="center"/>
    </xf>
    <xf numFmtId="165" fontId="1" fillId="0" borderId="1" xfId="1" applyNumberFormat="1" applyFont="1" applyBorder="1" applyAlignment="1">
      <alignment horizontal="right" vertical="center"/>
    </xf>
    <xf numFmtId="0" fontId="0" fillId="0" borderId="0" xfId="0" quotePrefix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2" xfId="0" applyFont="1" applyFill="1" applyBorder="1"/>
    <xf numFmtId="0" fontId="0" fillId="3" borderId="5" xfId="0" applyFill="1" applyBorder="1"/>
    <xf numFmtId="164" fontId="0" fillId="0" borderId="0" xfId="0" applyNumberFormat="1"/>
    <xf numFmtId="9" fontId="0" fillId="0" borderId="0" xfId="0" applyNumberForma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quotePrefix="1" applyFill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1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1" applyNumberFormat="1" applyFont="1" applyFill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164" fontId="3" fillId="0" borderId="0" xfId="1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1" applyNumberFormat="1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1" applyNumberFormat="1" applyFont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0" fontId="0" fillId="5" borderId="0" xfId="0" applyFill="1"/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64" fontId="0" fillId="6" borderId="0" xfId="1" applyNumberFormat="1" applyFont="1" applyFill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164" fontId="0" fillId="0" borderId="0" xfId="1" quotePrefix="1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164" fontId="0" fillId="8" borderId="0" xfId="1" applyNumberFormat="1" applyFon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2" borderId="0" xfId="0" quotePrefix="1" applyFill="1" applyAlignment="1">
      <alignment vertical="center"/>
    </xf>
    <xf numFmtId="164" fontId="0" fillId="0" borderId="0" xfId="0" applyNumberFormat="1" applyAlignment="1">
      <alignment vertical="center"/>
    </xf>
    <xf numFmtId="1" fontId="0" fillId="5" borderId="0" xfId="0" quotePrefix="1" applyNumberForma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5</xdr:row>
      <xdr:rowOff>85725</xdr:rowOff>
    </xdr:from>
    <xdr:to>
      <xdr:col>4</xdr:col>
      <xdr:colOff>542925</xdr:colOff>
      <xdr:row>5</xdr:row>
      <xdr:rowOff>85725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B3E9FD1E-E841-F44C-6811-41A7942040BC}"/>
            </a:ext>
          </a:extLst>
        </xdr:cNvPr>
        <xdr:cNvCxnSpPr/>
      </xdr:nvCxnSpPr>
      <xdr:spPr>
        <a:xfrm>
          <a:off x="3990975" y="657225"/>
          <a:ext cx="4953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7ED0C-DC6F-4E6F-AD3B-66FC2D4BE6EB}">
  <dimension ref="A1:M72"/>
  <sheetViews>
    <sheetView zoomScaleNormal="100" workbookViewId="0">
      <selection activeCell="C13" sqref="C13"/>
    </sheetView>
  </sheetViews>
  <sheetFormatPr defaultRowHeight="15" x14ac:dyDescent="0.25"/>
  <cols>
    <col min="1" max="1" width="15.28515625" style="1" bestFit="1" customWidth="1"/>
    <col min="2" max="2" width="25" style="1" bestFit="1" customWidth="1"/>
    <col min="3" max="3" width="29.28515625" style="1" customWidth="1"/>
    <col min="4" max="4" width="17.7109375" style="1" customWidth="1"/>
    <col min="5" max="5" width="9.140625" style="1"/>
    <col min="6" max="6" width="10.28515625" style="1" bestFit="1" customWidth="1"/>
    <col min="7" max="7" width="12.7109375" style="1" bestFit="1" customWidth="1"/>
    <col min="8" max="9" width="8.7109375" style="1" customWidth="1"/>
    <col min="10" max="10" width="20.28515625" style="1" bestFit="1" customWidth="1"/>
    <col min="11" max="11" width="15.28515625" style="1" customWidth="1"/>
    <col min="12" max="12" width="11.85546875" style="1" bestFit="1" customWidth="1"/>
    <col min="13" max="13" width="20.42578125" style="1" bestFit="1" customWidth="1"/>
    <col min="14" max="16384" width="9.140625" style="1"/>
  </cols>
  <sheetData>
    <row r="1" spans="1:13" ht="15.75" thickBot="1" x14ac:dyDescent="0.3">
      <c r="C1" s="13" t="s">
        <v>3</v>
      </c>
      <c r="D1" s="8" t="s">
        <v>28</v>
      </c>
      <c r="F1" s="60"/>
      <c r="G1" s="7"/>
      <c r="I1" s="55"/>
    </row>
    <row r="2" spans="1:13" x14ac:dyDescent="0.25">
      <c r="B2" s="67">
        <f>IPMT(4%,2,10,,100)</f>
        <v>0.33316377732054603</v>
      </c>
      <c r="D2" s="8" t="s">
        <v>22</v>
      </c>
      <c r="F2" s="11"/>
    </row>
    <row r="3" spans="1:13" x14ac:dyDescent="0.25">
      <c r="D3" s="1" t="s">
        <v>81</v>
      </c>
      <c r="L3" s="7" t="s">
        <v>26</v>
      </c>
      <c r="M3" s="7" t="s">
        <v>27</v>
      </c>
    </row>
    <row r="4" spans="1:13" ht="15.75" thickBot="1" x14ac:dyDescent="0.3">
      <c r="L4" s="1" t="s">
        <v>5</v>
      </c>
      <c r="M4" s="1" t="s">
        <v>5</v>
      </c>
    </row>
    <row r="5" spans="1:13" ht="15.75" thickBot="1" x14ac:dyDescent="0.3">
      <c r="A5" s="5" t="s">
        <v>0</v>
      </c>
      <c r="B5" s="5" t="s">
        <v>19</v>
      </c>
      <c r="C5" s="5" t="s">
        <v>20</v>
      </c>
      <c r="D5" s="5" t="s">
        <v>21</v>
      </c>
      <c r="F5" s="5" t="s">
        <v>0</v>
      </c>
      <c r="G5" s="5" t="s">
        <v>21</v>
      </c>
      <c r="H5" s="5" t="s">
        <v>5</v>
      </c>
      <c r="I5" s="5"/>
      <c r="J5" s="5" t="s">
        <v>18</v>
      </c>
      <c r="L5" s="13" t="s">
        <v>24</v>
      </c>
      <c r="M5" s="13" t="s">
        <v>25</v>
      </c>
    </row>
    <row r="6" spans="1:13" x14ac:dyDescent="0.25">
      <c r="A6" s="3" t="s">
        <v>6</v>
      </c>
      <c r="B6" s="4">
        <v>50</v>
      </c>
      <c r="C6" s="4">
        <v>60</v>
      </c>
      <c r="D6" s="4">
        <f>SUM(B6:C6)</f>
        <v>110</v>
      </c>
      <c r="F6" s="3" t="s">
        <v>6</v>
      </c>
      <c r="G6" s="40">
        <f>+D6</f>
        <v>110</v>
      </c>
      <c r="H6" s="4">
        <v>120</v>
      </c>
      <c r="I6" s="4"/>
      <c r="J6" s="15">
        <f>+H6-G6</f>
        <v>10</v>
      </c>
      <c r="L6" s="1" t="s">
        <v>82</v>
      </c>
      <c r="M6" s="1" t="s">
        <v>82</v>
      </c>
    </row>
    <row r="7" spans="1:13" x14ac:dyDescent="0.25">
      <c r="A7" s="3" t="s">
        <v>7</v>
      </c>
      <c r="B7" s="4">
        <v>45</v>
      </c>
      <c r="C7" s="4">
        <v>54</v>
      </c>
      <c r="D7" s="4">
        <f>+B7+C7</f>
        <v>99</v>
      </c>
      <c r="F7" s="3" t="s">
        <v>7</v>
      </c>
      <c r="G7" s="4">
        <f t="shared" ref="G7:G17" si="0">+D7</f>
        <v>99</v>
      </c>
      <c r="H7" s="4">
        <v>110</v>
      </c>
      <c r="I7" s="4"/>
      <c r="J7" s="15">
        <f t="shared" ref="J7:J17" si="1">+H7-G7</f>
        <v>11</v>
      </c>
      <c r="L7" s="61">
        <f>MIN(G6:G17)</f>
        <v>44</v>
      </c>
      <c r="M7" s="62">
        <f>MAX(G6:G17)</f>
        <v>220</v>
      </c>
    </row>
    <row r="8" spans="1:13" x14ac:dyDescent="0.25">
      <c r="A8" s="3" t="s">
        <v>8</v>
      </c>
      <c r="B8" s="4">
        <v>40</v>
      </c>
      <c r="C8" s="4">
        <v>48</v>
      </c>
      <c r="D8" s="4">
        <f>+B8+C8</f>
        <v>88</v>
      </c>
      <c r="F8" s="3" t="s">
        <v>8</v>
      </c>
      <c r="G8" s="4">
        <f t="shared" si="0"/>
        <v>88</v>
      </c>
      <c r="H8" s="4">
        <v>90</v>
      </c>
      <c r="I8" s="4"/>
      <c r="J8" s="15">
        <f t="shared" si="1"/>
        <v>2</v>
      </c>
      <c r="L8" s="1" t="s">
        <v>5</v>
      </c>
      <c r="M8" s="1" t="s">
        <v>5</v>
      </c>
    </row>
    <row r="9" spans="1:13" x14ac:dyDescent="0.25">
      <c r="A9" s="3" t="s">
        <v>9</v>
      </c>
      <c r="B9" s="4">
        <v>100</v>
      </c>
      <c r="C9" s="4">
        <v>120</v>
      </c>
      <c r="D9" s="4">
        <f>SUM(B9:C9)</f>
        <v>220</v>
      </c>
      <c r="F9" s="3" t="s">
        <v>9</v>
      </c>
      <c r="G9" s="63">
        <f t="shared" si="0"/>
        <v>220</v>
      </c>
      <c r="H9" s="4">
        <v>210</v>
      </c>
      <c r="I9" s="4"/>
      <c r="J9" s="15">
        <f t="shared" si="1"/>
        <v>-10</v>
      </c>
      <c r="L9" s="11">
        <f>MIN(H6:H17)</f>
        <v>50</v>
      </c>
      <c r="M9" s="11">
        <f>MAX(H6:H17)</f>
        <v>250</v>
      </c>
    </row>
    <row r="10" spans="1:13" x14ac:dyDescent="0.25">
      <c r="A10" s="3" t="s">
        <v>10</v>
      </c>
      <c r="B10" s="4">
        <v>75</v>
      </c>
      <c r="C10" s="4">
        <v>90</v>
      </c>
      <c r="D10" s="4">
        <f t="shared" ref="D10:D17" si="2">SUM(B10:C10)</f>
        <v>165</v>
      </c>
      <c r="F10" s="3" t="s">
        <v>10</v>
      </c>
      <c r="G10" s="4">
        <f t="shared" si="0"/>
        <v>165</v>
      </c>
      <c r="H10" s="4">
        <v>150</v>
      </c>
      <c r="I10" s="4"/>
      <c r="J10" s="15">
        <f t="shared" si="1"/>
        <v>-15</v>
      </c>
      <c r="M10" s="11"/>
    </row>
    <row r="11" spans="1:13" x14ac:dyDescent="0.25">
      <c r="A11" s="3" t="s">
        <v>11</v>
      </c>
      <c r="B11" s="4">
        <v>20</v>
      </c>
      <c r="C11" s="4">
        <v>24</v>
      </c>
      <c r="D11" s="4">
        <f t="shared" si="2"/>
        <v>44</v>
      </c>
      <c r="F11" s="3" t="s">
        <v>11</v>
      </c>
      <c r="G11" s="10">
        <f t="shared" si="0"/>
        <v>44</v>
      </c>
      <c r="H11" s="4">
        <v>50</v>
      </c>
      <c r="I11" s="4"/>
      <c r="J11" s="15">
        <f t="shared" si="1"/>
        <v>6</v>
      </c>
      <c r="M11" s="11"/>
    </row>
    <row r="12" spans="1:13" x14ac:dyDescent="0.25">
      <c r="A12" s="3" t="s">
        <v>12</v>
      </c>
      <c r="B12" s="4">
        <v>45</v>
      </c>
      <c r="C12" s="4">
        <v>54</v>
      </c>
      <c r="D12" s="4">
        <f t="shared" si="2"/>
        <v>99</v>
      </c>
      <c r="F12" s="3" t="s">
        <v>12</v>
      </c>
      <c r="G12" s="4">
        <f t="shared" si="0"/>
        <v>99</v>
      </c>
      <c r="H12" s="4">
        <v>120</v>
      </c>
      <c r="I12" s="4"/>
      <c r="J12" s="15">
        <f t="shared" si="1"/>
        <v>21</v>
      </c>
      <c r="M12" s="11"/>
    </row>
    <row r="13" spans="1:13" x14ac:dyDescent="0.25">
      <c r="A13" s="3" t="s">
        <v>13</v>
      </c>
      <c r="B13" s="4">
        <v>65</v>
      </c>
      <c r="C13" s="4">
        <v>78</v>
      </c>
      <c r="D13" s="4">
        <f t="shared" si="2"/>
        <v>143</v>
      </c>
      <c r="F13" s="3" t="s">
        <v>13</v>
      </c>
      <c r="G13" s="4">
        <f t="shared" si="0"/>
        <v>143</v>
      </c>
      <c r="H13" s="4">
        <v>200</v>
      </c>
      <c r="I13" s="4"/>
      <c r="J13" s="15">
        <f t="shared" si="1"/>
        <v>57</v>
      </c>
      <c r="M13" s="11"/>
    </row>
    <row r="14" spans="1:13" x14ac:dyDescent="0.25">
      <c r="A14" s="3" t="s">
        <v>14</v>
      </c>
      <c r="B14" s="4">
        <v>75</v>
      </c>
      <c r="C14" s="4">
        <v>90</v>
      </c>
      <c r="D14" s="4">
        <f t="shared" si="2"/>
        <v>165</v>
      </c>
      <c r="F14" s="3" t="s">
        <v>14</v>
      </c>
      <c r="G14" s="4">
        <f t="shared" si="0"/>
        <v>165</v>
      </c>
      <c r="H14" s="4">
        <v>180</v>
      </c>
      <c r="I14" s="4"/>
      <c r="J14" s="15">
        <f t="shared" si="1"/>
        <v>15</v>
      </c>
      <c r="M14" s="11"/>
    </row>
    <row r="15" spans="1:13" x14ac:dyDescent="0.25">
      <c r="A15" s="3" t="s">
        <v>15</v>
      </c>
      <c r="B15" s="4">
        <v>70</v>
      </c>
      <c r="C15" s="4">
        <v>84</v>
      </c>
      <c r="D15" s="4">
        <f t="shared" si="2"/>
        <v>154</v>
      </c>
      <c r="F15" s="3" t="s">
        <v>15</v>
      </c>
      <c r="G15" s="4">
        <f t="shared" si="0"/>
        <v>154</v>
      </c>
      <c r="H15" s="4">
        <v>150</v>
      </c>
      <c r="I15" s="4"/>
      <c r="J15" s="15">
        <f t="shared" si="1"/>
        <v>-4</v>
      </c>
    </row>
    <row r="16" spans="1:13" x14ac:dyDescent="0.25">
      <c r="A16" s="3" t="s">
        <v>16</v>
      </c>
      <c r="B16" s="4">
        <v>90</v>
      </c>
      <c r="C16" s="4">
        <v>108</v>
      </c>
      <c r="D16" s="4">
        <f t="shared" si="2"/>
        <v>198</v>
      </c>
      <c r="F16" s="3" t="s">
        <v>16</v>
      </c>
      <c r="G16" s="4">
        <f t="shared" si="0"/>
        <v>198</v>
      </c>
      <c r="H16" s="4">
        <v>250</v>
      </c>
      <c r="I16" s="4"/>
      <c r="J16" s="15">
        <f t="shared" si="1"/>
        <v>52</v>
      </c>
    </row>
    <row r="17" spans="1:10" x14ac:dyDescent="0.25">
      <c r="A17" s="3" t="s">
        <v>17</v>
      </c>
      <c r="B17" s="4">
        <v>95</v>
      </c>
      <c r="C17" s="4">
        <v>114</v>
      </c>
      <c r="D17" s="4">
        <f t="shared" si="2"/>
        <v>209</v>
      </c>
      <c r="F17" s="3" t="s">
        <v>17</v>
      </c>
      <c r="G17" s="4">
        <f t="shared" si="0"/>
        <v>209</v>
      </c>
      <c r="H17" s="4">
        <v>220</v>
      </c>
      <c r="I17" s="4"/>
      <c r="J17" s="15">
        <f t="shared" si="1"/>
        <v>11</v>
      </c>
    </row>
    <row r="18" spans="1:10" x14ac:dyDescent="0.25">
      <c r="A18" s="5" t="s">
        <v>1</v>
      </c>
      <c r="B18" s="6">
        <f>SUM(B6:B17)</f>
        <v>770</v>
      </c>
      <c r="C18" s="6">
        <f>SUM(C6:C17)</f>
        <v>924</v>
      </c>
      <c r="D18" s="6">
        <f t="shared" ref="D18" si="3">SUM(D6:D17)</f>
        <v>1694</v>
      </c>
      <c r="F18" s="5" t="s">
        <v>1</v>
      </c>
      <c r="G18" s="6">
        <f>SUM(G6:G17)</f>
        <v>1694</v>
      </c>
      <c r="H18" s="6">
        <f t="shared" ref="H18" si="4">SUM(H6:H17)</f>
        <v>1850</v>
      </c>
      <c r="I18" s="6"/>
      <c r="J18" s="16">
        <f>SUM(J6:J17)</f>
        <v>156</v>
      </c>
    </row>
    <row r="19" spans="1:10" ht="15.75" thickBot="1" x14ac:dyDescent="0.3">
      <c r="B19" s="11"/>
    </row>
    <row r="20" spans="1:10" ht="15.75" thickBot="1" x14ac:dyDescent="0.3">
      <c r="A20" s="1" t="s">
        <v>19</v>
      </c>
      <c r="B20" s="53">
        <f>AVERAGE(B6:B17)</f>
        <v>64.166666666666671</v>
      </c>
      <c r="C20" s="13" t="s">
        <v>2</v>
      </c>
      <c r="D20" s="7" t="s">
        <v>23</v>
      </c>
    </row>
    <row r="21" spans="1:10" x14ac:dyDescent="0.25">
      <c r="A21" s="1" t="s">
        <v>20</v>
      </c>
      <c r="B21" s="11">
        <f>AVERAGE(C6:C17)</f>
        <v>77</v>
      </c>
      <c r="D21" s="11"/>
    </row>
    <row r="22" spans="1:10" x14ac:dyDescent="0.25">
      <c r="B22" s="12"/>
    </row>
    <row r="26" spans="1:10" x14ac:dyDescent="0.25">
      <c r="C26" s="9" t="s">
        <v>29</v>
      </c>
      <c r="D26" s="9" t="s">
        <v>30</v>
      </c>
    </row>
    <row r="27" spans="1:10" x14ac:dyDescent="0.25">
      <c r="B27" s="56">
        <v>1</v>
      </c>
      <c r="C27" s="1" t="s">
        <v>31</v>
      </c>
      <c r="D27" s="1">
        <v>444</v>
      </c>
    </row>
    <row r="28" spans="1:10" x14ac:dyDescent="0.25">
      <c r="B28" s="56">
        <v>2</v>
      </c>
      <c r="C28" s="1">
        <v>6</v>
      </c>
      <c r="D28" s="1">
        <v>5</v>
      </c>
    </row>
    <row r="29" spans="1:10" x14ac:dyDescent="0.25">
      <c r="B29" s="56">
        <v>3</v>
      </c>
      <c r="C29" s="1" t="s">
        <v>32</v>
      </c>
      <c r="D29" s="1" t="s">
        <v>34</v>
      </c>
    </row>
    <row r="30" spans="1:10" x14ac:dyDescent="0.25">
      <c r="B30" s="56">
        <v>4</v>
      </c>
      <c r="C30" s="1">
        <v>45</v>
      </c>
    </row>
    <row r="31" spans="1:10" x14ac:dyDescent="0.25">
      <c r="B31" s="56">
        <v>5</v>
      </c>
      <c r="D31" s="1">
        <v>222</v>
      </c>
    </row>
    <row r="32" spans="1:10" x14ac:dyDescent="0.25">
      <c r="B32" s="56">
        <v>6</v>
      </c>
      <c r="C32" s="1" t="s">
        <v>84</v>
      </c>
      <c r="D32" s="1" t="s">
        <v>33</v>
      </c>
    </row>
    <row r="33" spans="1:11" x14ac:dyDescent="0.25">
      <c r="B33" s="56">
        <v>7</v>
      </c>
      <c r="C33" s="1">
        <v>4534</v>
      </c>
    </row>
    <row r="34" spans="1:11" x14ac:dyDescent="0.25">
      <c r="B34" s="56">
        <v>8</v>
      </c>
      <c r="C34" s="1">
        <v>234</v>
      </c>
    </row>
    <row r="35" spans="1:11" x14ac:dyDescent="0.25">
      <c r="B35" s="56">
        <v>9</v>
      </c>
      <c r="C35" s="1">
        <v>0</v>
      </c>
      <c r="D35" s="1">
        <v>1</v>
      </c>
    </row>
    <row r="36" spans="1:11" ht="15.75" thickBot="1" x14ac:dyDescent="0.3">
      <c r="A36" s="14"/>
      <c r="B36" s="57">
        <v>10</v>
      </c>
      <c r="C36" s="14">
        <v>54645</v>
      </c>
      <c r="D36" s="14">
        <v>555</v>
      </c>
      <c r="E36" s="14"/>
      <c r="F36" s="14"/>
      <c r="G36" s="14"/>
      <c r="H36" s="14"/>
      <c r="I36" s="14"/>
      <c r="J36" s="14"/>
    </row>
    <row r="37" spans="1:11" ht="15.75" thickBot="1" x14ac:dyDescent="0.3">
      <c r="A37" s="13" t="s">
        <v>38</v>
      </c>
      <c r="B37" s="7" t="s">
        <v>35</v>
      </c>
      <c r="C37" s="1">
        <f>COUNT(C27:C36)</f>
        <v>6</v>
      </c>
      <c r="D37" s="1">
        <f>COUNT(D27:D36)</f>
        <v>5</v>
      </c>
      <c r="E37" s="3" t="s">
        <v>89</v>
      </c>
    </row>
    <row r="38" spans="1:11" ht="15.75" thickBot="1" x14ac:dyDescent="0.3">
      <c r="A38" s="13" t="s">
        <v>39</v>
      </c>
      <c r="B38" s="7" t="s">
        <v>37</v>
      </c>
      <c r="C38" s="1">
        <f>COUNTA(C27:C36)</f>
        <v>9</v>
      </c>
      <c r="D38" s="1">
        <f>COUNTA(D27:D36)</f>
        <v>7</v>
      </c>
      <c r="E38" s="3" t="s">
        <v>88</v>
      </c>
    </row>
    <row r="39" spans="1:11" ht="15.75" thickBot="1" x14ac:dyDescent="0.3">
      <c r="A39" s="13" t="s">
        <v>79</v>
      </c>
      <c r="B39" s="7" t="s">
        <v>36</v>
      </c>
      <c r="C39" s="1">
        <f>COUNTBLANK(C27:C37)</f>
        <v>1</v>
      </c>
      <c r="D39" s="1">
        <f>COUNTBLANK(D27:D37)</f>
        <v>3</v>
      </c>
      <c r="E39" s="3" t="s">
        <v>80</v>
      </c>
    </row>
    <row r="41" spans="1:11" x14ac:dyDescent="0.25">
      <c r="A41" s="7"/>
      <c r="J41" s="3" t="s">
        <v>55</v>
      </c>
    </row>
    <row r="42" spans="1:11" x14ac:dyDescent="0.25">
      <c r="H42" s="3" t="s">
        <v>86</v>
      </c>
    </row>
    <row r="43" spans="1:11" x14ac:dyDescent="0.25">
      <c r="J43" s="26" t="s">
        <v>49</v>
      </c>
      <c r="K43" s="65">
        <v>2.5000000000000001E-2</v>
      </c>
    </row>
    <row r="44" spans="1:11" x14ac:dyDescent="0.25">
      <c r="I44" s="23"/>
      <c r="J44" s="28"/>
      <c r="K44" s="28"/>
    </row>
    <row r="45" spans="1:11" ht="15.75" thickBot="1" x14ac:dyDescent="0.3"/>
    <row r="46" spans="1:11" ht="15.75" thickBot="1" x14ac:dyDescent="0.3">
      <c r="G46" s="30" t="s">
        <v>50</v>
      </c>
      <c r="H46" s="24"/>
      <c r="J46" s="13" t="s">
        <v>51</v>
      </c>
    </row>
    <row r="47" spans="1:11" x14ac:dyDescent="0.25">
      <c r="A47" s="5" t="s">
        <v>0</v>
      </c>
      <c r="B47" s="5" t="s">
        <v>19</v>
      </c>
      <c r="C47" s="5" t="s">
        <v>20</v>
      </c>
      <c r="D47" s="5" t="s">
        <v>46</v>
      </c>
      <c r="E47" s="5" t="s">
        <v>47</v>
      </c>
      <c r="G47" s="5" t="s">
        <v>1</v>
      </c>
      <c r="H47" s="5" t="s">
        <v>2</v>
      </c>
      <c r="J47" s="5" t="s">
        <v>49</v>
      </c>
    </row>
    <row r="48" spans="1:11" x14ac:dyDescent="0.25">
      <c r="A48" s="3" t="s">
        <v>6</v>
      </c>
      <c r="B48" s="4">
        <v>50</v>
      </c>
      <c r="C48" s="4">
        <v>60</v>
      </c>
      <c r="D48" s="4">
        <v>75</v>
      </c>
      <c r="E48" s="4">
        <v>93.75</v>
      </c>
      <c r="G48" s="11">
        <f>SUM(B48:E48)</f>
        <v>278.75</v>
      </c>
      <c r="H48" s="11">
        <f>AVERAGE(B48:E48)</f>
        <v>69.6875</v>
      </c>
      <c r="J48" s="64">
        <f>+G48*$K$43</f>
        <v>6.96875</v>
      </c>
      <c r="K48" s="27" t="s">
        <v>52</v>
      </c>
    </row>
    <row r="49" spans="1:11" x14ac:dyDescent="0.25">
      <c r="A49" s="3" t="s">
        <v>7</v>
      </c>
      <c r="B49" s="4">
        <v>45</v>
      </c>
      <c r="C49" s="4">
        <v>54</v>
      </c>
      <c r="D49" s="4">
        <v>67.5</v>
      </c>
      <c r="E49" s="4">
        <v>84.375</v>
      </c>
      <c r="G49" s="11">
        <f t="shared" ref="G49:G59" si="5">SUM(B49:E49)</f>
        <v>250.875</v>
      </c>
      <c r="H49" s="11">
        <f t="shared" ref="H49:H59" si="6">AVERAGE(B49:E49)</f>
        <v>62.71875</v>
      </c>
      <c r="J49" s="64">
        <f>+G49*$K$43</f>
        <v>6.2718750000000005</v>
      </c>
      <c r="K49" s="29" t="s">
        <v>53</v>
      </c>
    </row>
    <row r="50" spans="1:11" x14ac:dyDescent="0.25">
      <c r="A50" s="3" t="s">
        <v>8</v>
      </c>
      <c r="B50" s="4">
        <v>40</v>
      </c>
      <c r="C50" s="4">
        <v>48</v>
      </c>
      <c r="D50" s="4">
        <v>60</v>
      </c>
      <c r="E50" s="4">
        <v>75</v>
      </c>
      <c r="G50" s="11">
        <f t="shared" si="5"/>
        <v>223</v>
      </c>
      <c r="H50" s="11">
        <f t="shared" si="6"/>
        <v>55.75</v>
      </c>
      <c r="I50" s="11"/>
      <c r="J50" s="64">
        <f t="shared" ref="J50:J59" si="7">+G50*$K$43</f>
        <v>5.5750000000000002</v>
      </c>
      <c r="K50" s="7" t="s">
        <v>54</v>
      </c>
    </row>
    <row r="51" spans="1:11" x14ac:dyDescent="0.25">
      <c r="A51" s="3" t="s">
        <v>9</v>
      </c>
      <c r="B51" s="4">
        <v>100</v>
      </c>
      <c r="C51" s="4">
        <v>120</v>
      </c>
      <c r="D51" s="4">
        <v>150</v>
      </c>
      <c r="E51" s="4">
        <v>187.5</v>
      </c>
      <c r="G51" s="11">
        <f t="shared" si="5"/>
        <v>557.5</v>
      </c>
      <c r="H51" s="11">
        <f t="shared" si="6"/>
        <v>139.375</v>
      </c>
      <c r="I51" s="11"/>
      <c r="J51" s="64">
        <f t="shared" si="7"/>
        <v>13.9375</v>
      </c>
    </row>
    <row r="52" spans="1:11" x14ac:dyDescent="0.25">
      <c r="A52" s="3" t="s">
        <v>10</v>
      </c>
      <c r="B52" s="4">
        <v>75</v>
      </c>
      <c r="C52" s="4">
        <v>90</v>
      </c>
      <c r="D52" s="4">
        <v>112.5</v>
      </c>
      <c r="E52" s="4">
        <v>140.625</v>
      </c>
      <c r="G52" s="11">
        <f t="shared" si="5"/>
        <v>418.125</v>
      </c>
      <c r="H52" s="11">
        <f t="shared" si="6"/>
        <v>104.53125</v>
      </c>
      <c r="I52" s="11"/>
      <c r="J52" s="64">
        <f t="shared" si="7"/>
        <v>10.453125</v>
      </c>
    </row>
    <row r="53" spans="1:11" x14ac:dyDescent="0.25">
      <c r="A53" s="3" t="s">
        <v>11</v>
      </c>
      <c r="B53" s="4">
        <v>20</v>
      </c>
      <c r="C53" s="4">
        <v>24</v>
      </c>
      <c r="D53" s="4">
        <v>30</v>
      </c>
      <c r="E53" s="4">
        <v>37.5</v>
      </c>
      <c r="G53" s="11">
        <f t="shared" si="5"/>
        <v>111.5</v>
      </c>
      <c r="H53" s="11">
        <f t="shared" si="6"/>
        <v>27.875</v>
      </c>
      <c r="I53" s="11"/>
      <c r="J53" s="64">
        <f t="shared" si="7"/>
        <v>2.7875000000000001</v>
      </c>
    </row>
    <row r="54" spans="1:11" x14ac:dyDescent="0.25">
      <c r="A54" s="3" t="s">
        <v>12</v>
      </c>
      <c r="B54" s="4">
        <v>45</v>
      </c>
      <c r="C54" s="4">
        <v>54</v>
      </c>
      <c r="D54" s="4">
        <v>67.5</v>
      </c>
      <c r="E54" s="4">
        <v>84.375</v>
      </c>
      <c r="G54" s="11">
        <f t="shared" si="5"/>
        <v>250.875</v>
      </c>
      <c r="H54" s="11">
        <f t="shared" si="6"/>
        <v>62.71875</v>
      </c>
      <c r="I54" s="11"/>
      <c r="J54" s="64">
        <f t="shared" si="7"/>
        <v>6.2718750000000005</v>
      </c>
    </row>
    <row r="55" spans="1:11" x14ac:dyDescent="0.25">
      <c r="A55" s="3" t="s">
        <v>13</v>
      </c>
      <c r="B55" s="4">
        <v>65</v>
      </c>
      <c r="C55" s="4">
        <v>78</v>
      </c>
      <c r="D55" s="4">
        <v>97.5</v>
      </c>
      <c r="E55" s="4">
        <v>121.875</v>
      </c>
      <c r="G55" s="11">
        <f t="shared" si="5"/>
        <v>362.375</v>
      </c>
      <c r="H55" s="11">
        <f t="shared" si="6"/>
        <v>90.59375</v>
      </c>
      <c r="I55" s="11"/>
      <c r="J55" s="64">
        <f t="shared" si="7"/>
        <v>9.0593750000000011</v>
      </c>
    </row>
    <row r="56" spans="1:11" x14ac:dyDescent="0.25">
      <c r="A56" s="3" t="s">
        <v>14</v>
      </c>
      <c r="B56" s="4">
        <v>75</v>
      </c>
      <c r="C56" s="4">
        <v>90</v>
      </c>
      <c r="D56" s="4">
        <v>112.5</v>
      </c>
      <c r="E56" s="4">
        <v>140.625</v>
      </c>
      <c r="G56" s="11">
        <f t="shared" si="5"/>
        <v>418.125</v>
      </c>
      <c r="H56" s="11">
        <f t="shared" si="6"/>
        <v>104.53125</v>
      </c>
      <c r="I56" s="11"/>
      <c r="J56" s="64">
        <f t="shared" si="7"/>
        <v>10.453125</v>
      </c>
    </row>
    <row r="57" spans="1:11" x14ac:dyDescent="0.25">
      <c r="A57" s="3" t="s">
        <v>15</v>
      </c>
      <c r="B57" s="4">
        <v>70</v>
      </c>
      <c r="C57" s="4">
        <v>84</v>
      </c>
      <c r="D57" s="4">
        <v>105</v>
      </c>
      <c r="E57" s="4">
        <v>131.25</v>
      </c>
      <c r="G57" s="11">
        <f t="shared" si="5"/>
        <v>390.25</v>
      </c>
      <c r="H57" s="11">
        <f t="shared" si="6"/>
        <v>97.5625</v>
      </c>
      <c r="I57" s="11"/>
      <c r="J57" s="64">
        <f t="shared" si="7"/>
        <v>9.7562500000000014</v>
      </c>
    </row>
    <row r="58" spans="1:11" x14ac:dyDescent="0.25">
      <c r="A58" s="3" t="s">
        <v>16</v>
      </c>
      <c r="B58" s="4">
        <v>90</v>
      </c>
      <c r="C58" s="4">
        <v>108</v>
      </c>
      <c r="D58" s="4">
        <v>135</v>
      </c>
      <c r="E58" s="4">
        <v>168.75</v>
      </c>
      <c r="G58" s="11">
        <f t="shared" si="5"/>
        <v>501.75</v>
      </c>
      <c r="H58" s="11">
        <f t="shared" si="6"/>
        <v>125.4375</v>
      </c>
      <c r="I58" s="11"/>
      <c r="J58" s="64">
        <f t="shared" si="7"/>
        <v>12.543750000000001</v>
      </c>
    </row>
    <row r="59" spans="1:11" x14ac:dyDescent="0.25">
      <c r="A59" s="3" t="s">
        <v>17</v>
      </c>
      <c r="B59" s="4">
        <v>95</v>
      </c>
      <c r="C59" s="4">
        <v>114</v>
      </c>
      <c r="D59" s="4">
        <v>142.5</v>
      </c>
      <c r="E59" s="4">
        <v>178.125</v>
      </c>
      <c r="G59" s="11">
        <f t="shared" si="5"/>
        <v>529.625</v>
      </c>
      <c r="H59" s="11">
        <f t="shared" si="6"/>
        <v>132.40625</v>
      </c>
      <c r="I59" s="11"/>
      <c r="J59" s="64">
        <f t="shared" si="7"/>
        <v>13.240625000000001</v>
      </c>
    </row>
    <row r="60" spans="1:11" x14ac:dyDescent="0.25">
      <c r="A60" s="5" t="s">
        <v>1</v>
      </c>
      <c r="B60" s="6">
        <f t="shared" ref="B60:G60" si="8">SUM(B48:B59)</f>
        <v>770</v>
      </c>
      <c r="C60" s="6">
        <f t="shared" si="8"/>
        <v>924</v>
      </c>
      <c r="D60" s="6">
        <f t="shared" si="8"/>
        <v>1155</v>
      </c>
      <c r="E60" s="6">
        <f t="shared" si="8"/>
        <v>1443.75</v>
      </c>
      <c r="G60" s="6">
        <f t="shared" si="8"/>
        <v>4292.75</v>
      </c>
      <c r="J60" s="66">
        <f>SUM(J48:J59)</f>
        <v>107.31875000000002</v>
      </c>
      <c r="K60" s="44" t="s">
        <v>90</v>
      </c>
    </row>
    <row r="63" spans="1:11" ht="15.75" thickBot="1" x14ac:dyDescent="0.3"/>
    <row r="64" spans="1:11" ht="15.75" thickBot="1" x14ac:dyDescent="0.3">
      <c r="B64" s="31" t="s">
        <v>56</v>
      </c>
      <c r="C64" s="3" t="s">
        <v>60</v>
      </c>
    </row>
    <row r="65" spans="1:8" x14ac:dyDescent="0.25">
      <c r="C65" s="3"/>
    </row>
    <row r="66" spans="1:8" x14ac:dyDescent="0.25">
      <c r="C66" s="5" t="s">
        <v>6</v>
      </c>
      <c r="D66" s="5" t="s">
        <v>7</v>
      </c>
      <c r="E66" s="5" t="s">
        <v>8</v>
      </c>
      <c r="F66" s="5" t="s">
        <v>9</v>
      </c>
    </row>
    <row r="67" spans="1:8" x14ac:dyDescent="0.25">
      <c r="B67" s="5" t="s">
        <v>4</v>
      </c>
      <c r="C67" s="1">
        <v>1000</v>
      </c>
      <c r="D67" s="1">
        <v>2000</v>
      </c>
      <c r="E67" s="1">
        <v>3000</v>
      </c>
      <c r="F67" s="1">
        <v>5000</v>
      </c>
      <c r="H67" s="8"/>
    </row>
    <row r="68" spans="1:8" x14ac:dyDescent="0.25">
      <c r="C68" s="7" t="s">
        <v>85</v>
      </c>
    </row>
    <row r="69" spans="1:8" x14ac:dyDescent="0.25">
      <c r="B69" s="5" t="s">
        <v>48</v>
      </c>
      <c r="C69" s="5" t="s">
        <v>6</v>
      </c>
      <c r="D69" s="5" t="s">
        <v>7</v>
      </c>
      <c r="E69" s="5" t="s">
        <v>8</v>
      </c>
      <c r="F69" s="5" t="s">
        <v>9</v>
      </c>
    </row>
    <row r="70" spans="1:8" x14ac:dyDescent="0.25">
      <c r="A70" s="32" t="s">
        <v>57</v>
      </c>
      <c r="B70" s="25">
        <v>0.1</v>
      </c>
      <c r="C70" s="4">
        <f>C$67*$B70</f>
        <v>100</v>
      </c>
      <c r="D70" s="4">
        <f t="shared" ref="D70:F72" si="9">D$67*$B70</f>
        <v>200</v>
      </c>
      <c r="E70" s="4">
        <f t="shared" si="9"/>
        <v>300</v>
      </c>
      <c r="F70" s="4">
        <f t="shared" si="9"/>
        <v>500</v>
      </c>
    </row>
    <row r="71" spans="1:8" x14ac:dyDescent="0.25">
      <c r="A71" s="32" t="s">
        <v>59</v>
      </c>
      <c r="B71" s="25">
        <v>0.2</v>
      </c>
      <c r="C71" s="4">
        <f t="shared" ref="C71:C72" si="10">C$67*$B71</f>
        <v>200</v>
      </c>
      <c r="D71" s="4">
        <f t="shared" si="9"/>
        <v>400</v>
      </c>
      <c r="E71" s="4">
        <f t="shared" si="9"/>
        <v>600</v>
      </c>
      <c r="F71" s="4">
        <f t="shared" si="9"/>
        <v>1000</v>
      </c>
    </row>
    <row r="72" spans="1:8" x14ac:dyDescent="0.25">
      <c r="A72" s="32" t="s">
        <v>58</v>
      </c>
      <c r="B72" s="25">
        <v>0.5</v>
      </c>
      <c r="C72" s="4">
        <f t="shared" si="10"/>
        <v>500</v>
      </c>
      <c r="D72" s="4">
        <f t="shared" si="9"/>
        <v>1000</v>
      </c>
      <c r="E72" s="4">
        <f t="shared" si="9"/>
        <v>1500</v>
      </c>
      <c r="F72" s="4">
        <f t="shared" si="9"/>
        <v>2500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94CD-F56E-4FE3-B8E5-20C5BE081B39}">
  <dimension ref="B1:O50"/>
  <sheetViews>
    <sheetView zoomScaleNormal="100" workbookViewId="0">
      <selection activeCell="E26" sqref="E26"/>
    </sheetView>
  </sheetViews>
  <sheetFormatPr defaultRowHeight="15" x14ac:dyDescent="0.25"/>
  <cols>
    <col min="2" max="2" width="14.7109375" bestFit="1" customWidth="1"/>
    <col min="3" max="3" width="8.140625" bestFit="1" customWidth="1"/>
    <col min="4" max="4" width="8.5703125" bestFit="1" customWidth="1"/>
    <col min="5" max="5" width="12.7109375" bestFit="1" customWidth="1"/>
    <col min="6" max="6" width="6.140625" bestFit="1" customWidth="1"/>
    <col min="7" max="7" width="10.28515625" bestFit="1" customWidth="1"/>
    <col min="8" max="8" width="7.85546875" bestFit="1" customWidth="1"/>
    <col min="9" max="9" width="7.7109375" bestFit="1" customWidth="1"/>
    <col min="10" max="10" width="12.7109375" bestFit="1" customWidth="1"/>
    <col min="11" max="11" width="10.28515625" bestFit="1" customWidth="1"/>
    <col min="12" max="12" width="12.42578125" customWidth="1"/>
    <col min="13" max="13" width="11.5703125" customWidth="1"/>
    <col min="14" max="14" width="9.42578125" bestFit="1" customWidth="1"/>
    <col min="15" max="15" width="12.7109375" bestFit="1" customWidth="1"/>
    <col min="17" max="17" width="15.85546875" bestFit="1" customWidth="1"/>
    <col min="18" max="18" width="7.85546875" bestFit="1" customWidth="1"/>
    <col min="19" max="19" width="7.7109375" bestFit="1" customWidth="1"/>
    <col min="20" max="20" width="12.7109375" bestFit="1" customWidth="1"/>
  </cols>
  <sheetData>
    <row r="1" spans="2:15" ht="15.75" thickBot="1" x14ac:dyDescent="0.3">
      <c r="B1" s="18" t="s">
        <v>41</v>
      </c>
      <c r="C1" s="19" t="s">
        <v>42</v>
      </c>
      <c r="G1" s="18" t="s">
        <v>91</v>
      </c>
      <c r="H1" s="19" t="s">
        <v>40</v>
      </c>
      <c r="L1" s="20" t="s">
        <v>45</v>
      </c>
      <c r="M1" s="21"/>
    </row>
    <row r="3" spans="2:15" x14ac:dyDescent="0.25">
      <c r="B3" s="5" t="s">
        <v>0</v>
      </c>
      <c r="C3" s="5" t="s">
        <v>19</v>
      </c>
      <c r="D3" s="5" t="s">
        <v>20</v>
      </c>
      <c r="E3" s="5" t="s">
        <v>21</v>
      </c>
      <c r="G3" s="5" t="s">
        <v>0</v>
      </c>
      <c r="H3" s="5" t="s">
        <v>19</v>
      </c>
      <c r="I3" s="5" t="s">
        <v>20</v>
      </c>
      <c r="J3" s="5" t="s">
        <v>21</v>
      </c>
      <c r="L3" t="str">
        <f t="shared" ref="L3:L16" si="0">B3</f>
        <v>MESI</v>
      </c>
      <c r="M3" t="str">
        <f t="shared" ref="M3:M16" si="1">C3</f>
        <v>COSTI A</v>
      </c>
      <c r="N3" t="str">
        <f t="shared" ref="N3:N16" si="2">D3</f>
        <v>COSTI B</v>
      </c>
      <c r="O3" t="str">
        <f t="shared" ref="O3:O16" si="3">E3</f>
        <v>COSTI TOTALI</v>
      </c>
    </row>
    <row r="4" spans="2:15" x14ac:dyDescent="0.25">
      <c r="B4" s="51" t="s">
        <v>6</v>
      </c>
      <c r="C4" s="58">
        <v>50</v>
      </c>
      <c r="D4" s="4">
        <v>60</v>
      </c>
      <c r="E4" s="10">
        <f>SUM(C4:D4)</f>
        <v>110</v>
      </c>
      <c r="G4" s="51" t="s">
        <v>6</v>
      </c>
      <c r="H4" s="58">
        <v>60</v>
      </c>
      <c r="I4" s="4">
        <v>60</v>
      </c>
      <c r="J4" s="10">
        <f>SUM(H4:I4)</f>
        <v>120</v>
      </c>
      <c r="L4" t="str">
        <f t="shared" si="0"/>
        <v>gennaio</v>
      </c>
      <c r="M4" s="42">
        <f t="shared" si="1"/>
        <v>50</v>
      </c>
      <c r="N4">
        <f t="shared" si="2"/>
        <v>60</v>
      </c>
      <c r="O4">
        <f t="shared" si="3"/>
        <v>110</v>
      </c>
    </row>
    <row r="5" spans="2:15" x14ac:dyDescent="0.25">
      <c r="B5" s="44" t="s">
        <v>7</v>
      </c>
      <c r="C5" s="45">
        <v>45</v>
      </c>
      <c r="D5" s="45">
        <v>54</v>
      </c>
      <c r="E5" s="45">
        <f t="shared" ref="E5:E15" si="4">SUM(C5:D5)</f>
        <v>99</v>
      </c>
      <c r="G5" s="44" t="s">
        <v>7</v>
      </c>
      <c r="H5" s="45">
        <v>45</v>
      </c>
      <c r="I5" s="45">
        <v>54</v>
      </c>
      <c r="J5" s="45">
        <f t="shared" ref="J5:J15" si="5">SUM(H5:I5)</f>
        <v>99</v>
      </c>
      <c r="L5" t="str">
        <f t="shared" si="0"/>
        <v>febbraio</v>
      </c>
      <c r="M5">
        <f t="shared" si="1"/>
        <v>45</v>
      </c>
      <c r="N5">
        <f t="shared" si="2"/>
        <v>54</v>
      </c>
      <c r="O5">
        <f t="shared" si="3"/>
        <v>99</v>
      </c>
    </row>
    <row r="6" spans="2:15" x14ac:dyDescent="0.25">
      <c r="B6" s="44" t="s">
        <v>8</v>
      </c>
      <c r="C6" s="45">
        <v>40</v>
      </c>
      <c r="D6" s="45">
        <v>48</v>
      </c>
      <c r="E6" s="45">
        <f t="shared" si="4"/>
        <v>88</v>
      </c>
      <c r="G6" s="44" t="s">
        <v>8</v>
      </c>
      <c r="H6" s="45">
        <v>40</v>
      </c>
      <c r="I6" s="45">
        <v>48</v>
      </c>
      <c r="J6" s="45">
        <f t="shared" si="5"/>
        <v>88</v>
      </c>
      <c r="L6" t="str">
        <f t="shared" si="0"/>
        <v>marzo</v>
      </c>
      <c r="M6">
        <f t="shared" si="1"/>
        <v>40</v>
      </c>
      <c r="N6">
        <f t="shared" si="2"/>
        <v>48</v>
      </c>
      <c r="O6">
        <f t="shared" si="3"/>
        <v>88</v>
      </c>
    </row>
    <row r="7" spans="2:15" x14ac:dyDescent="0.25">
      <c r="B7" s="3" t="s">
        <v>9</v>
      </c>
      <c r="C7" s="4">
        <v>100</v>
      </c>
      <c r="D7" s="4">
        <v>120</v>
      </c>
      <c r="E7" s="4">
        <f t="shared" si="4"/>
        <v>220</v>
      </c>
      <c r="G7" s="3" t="s">
        <v>9</v>
      </c>
      <c r="H7" s="4">
        <v>100</v>
      </c>
      <c r="I7" s="4">
        <v>120</v>
      </c>
      <c r="J7" s="4">
        <f t="shared" si="5"/>
        <v>220</v>
      </c>
      <c r="L7" t="str">
        <f t="shared" si="0"/>
        <v>aprile</v>
      </c>
      <c r="M7">
        <f t="shared" si="1"/>
        <v>100</v>
      </c>
      <c r="N7">
        <f t="shared" si="2"/>
        <v>120</v>
      </c>
      <c r="O7">
        <f t="shared" si="3"/>
        <v>220</v>
      </c>
    </row>
    <row r="8" spans="2:15" ht="15.75" thickBot="1" x14ac:dyDescent="0.3">
      <c r="B8" s="3" t="s">
        <v>10</v>
      </c>
      <c r="C8" s="4">
        <v>75</v>
      </c>
      <c r="D8" s="4">
        <v>90</v>
      </c>
      <c r="E8" s="4">
        <f t="shared" si="4"/>
        <v>165</v>
      </c>
      <c r="G8" s="3" t="s">
        <v>10</v>
      </c>
      <c r="H8" s="4">
        <v>75</v>
      </c>
      <c r="I8" s="4">
        <v>90</v>
      </c>
      <c r="J8" s="4">
        <f t="shared" si="5"/>
        <v>165</v>
      </c>
      <c r="L8" t="str">
        <f t="shared" si="0"/>
        <v>maggio</v>
      </c>
      <c r="M8">
        <f t="shared" si="1"/>
        <v>75</v>
      </c>
      <c r="N8">
        <f t="shared" si="2"/>
        <v>90</v>
      </c>
      <c r="O8">
        <f t="shared" si="3"/>
        <v>165</v>
      </c>
    </row>
    <row r="9" spans="2:15" ht="15.75" thickBot="1" x14ac:dyDescent="0.3">
      <c r="B9" s="46" t="s">
        <v>11</v>
      </c>
      <c r="C9" s="47">
        <v>20</v>
      </c>
      <c r="D9" s="47">
        <v>24</v>
      </c>
      <c r="E9" s="48">
        <f t="shared" si="4"/>
        <v>44</v>
      </c>
      <c r="G9" s="46" t="s">
        <v>11</v>
      </c>
      <c r="H9" s="47">
        <v>20</v>
      </c>
      <c r="I9" s="47">
        <v>24</v>
      </c>
      <c r="J9" s="48">
        <f t="shared" si="5"/>
        <v>44</v>
      </c>
      <c r="L9" t="str">
        <f t="shared" si="0"/>
        <v>giugno</v>
      </c>
      <c r="M9">
        <f t="shared" si="1"/>
        <v>20</v>
      </c>
      <c r="N9">
        <f t="shared" si="2"/>
        <v>24</v>
      </c>
      <c r="O9">
        <f t="shared" si="3"/>
        <v>44</v>
      </c>
    </row>
    <row r="10" spans="2:15" x14ac:dyDescent="0.25">
      <c r="B10" s="3" t="s">
        <v>12</v>
      </c>
      <c r="C10" s="4">
        <v>45</v>
      </c>
      <c r="D10" s="4">
        <v>54</v>
      </c>
      <c r="E10" s="4">
        <f t="shared" si="4"/>
        <v>99</v>
      </c>
      <c r="G10" s="3" t="s">
        <v>12</v>
      </c>
      <c r="H10" s="4">
        <v>45</v>
      </c>
      <c r="I10" s="4">
        <v>54</v>
      </c>
      <c r="J10" s="4">
        <f t="shared" si="5"/>
        <v>99</v>
      </c>
      <c r="L10" t="str">
        <f t="shared" si="0"/>
        <v>luglio</v>
      </c>
      <c r="M10">
        <f t="shared" si="1"/>
        <v>45</v>
      </c>
      <c r="N10">
        <f t="shared" si="2"/>
        <v>54</v>
      </c>
      <c r="O10">
        <f t="shared" si="3"/>
        <v>99</v>
      </c>
    </row>
    <row r="11" spans="2:15" x14ac:dyDescent="0.25">
      <c r="B11" s="3" t="s">
        <v>13</v>
      </c>
      <c r="C11" s="4">
        <v>65</v>
      </c>
      <c r="D11" s="4">
        <v>78</v>
      </c>
      <c r="E11" s="4">
        <f t="shared" si="4"/>
        <v>143</v>
      </c>
      <c r="G11" s="3" t="s">
        <v>13</v>
      </c>
      <c r="H11" s="4">
        <v>65</v>
      </c>
      <c r="I11" s="4">
        <v>78</v>
      </c>
      <c r="J11" s="4">
        <f t="shared" si="5"/>
        <v>143</v>
      </c>
      <c r="L11" t="str">
        <f t="shared" si="0"/>
        <v>agosto</v>
      </c>
      <c r="M11">
        <f t="shared" si="1"/>
        <v>65</v>
      </c>
      <c r="N11">
        <f t="shared" si="2"/>
        <v>78</v>
      </c>
      <c r="O11">
        <f t="shared" si="3"/>
        <v>143</v>
      </c>
    </row>
    <row r="12" spans="2:15" x14ac:dyDescent="0.25">
      <c r="B12" s="49" t="s">
        <v>14</v>
      </c>
      <c r="C12" s="50">
        <v>75</v>
      </c>
      <c r="D12" s="50">
        <v>90</v>
      </c>
      <c r="E12" s="50">
        <f t="shared" si="4"/>
        <v>165</v>
      </c>
      <c r="G12" s="49" t="s">
        <v>14</v>
      </c>
      <c r="H12" s="50">
        <v>75</v>
      </c>
      <c r="I12" s="50">
        <v>90</v>
      </c>
      <c r="J12" s="50">
        <f t="shared" si="5"/>
        <v>165</v>
      </c>
      <c r="L12" t="str">
        <f t="shared" si="0"/>
        <v>settembre</v>
      </c>
      <c r="M12">
        <f t="shared" si="1"/>
        <v>75</v>
      </c>
      <c r="N12">
        <f t="shared" si="2"/>
        <v>90</v>
      </c>
      <c r="O12">
        <f t="shared" si="3"/>
        <v>165</v>
      </c>
    </row>
    <row r="13" spans="2:15" x14ac:dyDescent="0.25">
      <c r="B13" s="3" t="s">
        <v>15</v>
      </c>
      <c r="C13" s="4">
        <v>70</v>
      </c>
      <c r="D13" s="4">
        <v>84</v>
      </c>
      <c r="E13" s="4">
        <f t="shared" si="4"/>
        <v>154</v>
      </c>
      <c r="G13" s="3" t="s">
        <v>15</v>
      </c>
      <c r="H13" s="4">
        <v>70</v>
      </c>
      <c r="I13" s="4">
        <v>84</v>
      </c>
      <c r="J13" s="4">
        <f t="shared" si="5"/>
        <v>154</v>
      </c>
      <c r="L13" t="str">
        <f t="shared" si="0"/>
        <v>ottobre</v>
      </c>
      <c r="M13">
        <f t="shared" si="1"/>
        <v>70</v>
      </c>
      <c r="N13">
        <f t="shared" si="2"/>
        <v>84</v>
      </c>
      <c r="O13">
        <f t="shared" si="3"/>
        <v>154</v>
      </c>
    </row>
    <row r="14" spans="2:15" x14ac:dyDescent="0.25">
      <c r="B14" s="3" t="s">
        <v>16</v>
      </c>
      <c r="C14" s="4">
        <v>90</v>
      </c>
      <c r="D14" s="4">
        <v>108</v>
      </c>
      <c r="E14" s="4">
        <f t="shared" si="4"/>
        <v>198</v>
      </c>
      <c r="G14" s="3" t="s">
        <v>16</v>
      </c>
      <c r="H14" s="4">
        <v>90</v>
      </c>
      <c r="I14" s="4">
        <v>108</v>
      </c>
      <c r="J14" s="4">
        <f t="shared" si="5"/>
        <v>198</v>
      </c>
      <c r="L14" t="str">
        <f t="shared" si="0"/>
        <v>novembre</v>
      </c>
      <c r="M14">
        <f t="shared" si="1"/>
        <v>90</v>
      </c>
      <c r="N14">
        <f t="shared" si="2"/>
        <v>108</v>
      </c>
      <c r="O14">
        <f t="shared" si="3"/>
        <v>198</v>
      </c>
    </row>
    <row r="15" spans="2:15" x14ac:dyDescent="0.25">
      <c r="B15" s="3" t="s">
        <v>17</v>
      </c>
      <c r="C15" s="4">
        <v>95</v>
      </c>
      <c r="D15" s="4">
        <v>114</v>
      </c>
      <c r="E15" s="4">
        <f t="shared" si="4"/>
        <v>209</v>
      </c>
      <c r="G15" s="3" t="s">
        <v>17</v>
      </c>
      <c r="H15" s="4">
        <v>95</v>
      </c>
      <c r="I15" s="4">
        <v>114</v>
      </c>
      <c r="J15" s="4">
        <f t="shared" si="5"/>
        <v>209</v>
      </c>
      <c r="L15" t="str">
        <f t="shared" si="0"/>
        <v>dicembre</v>
      </c>
      <c r="M15">
        <f t="shared" si="1"/>
        <v>95</v>
      </c>
      <c r="N15">
        <f t="shared" si="2"/>
        <v>114</v>
      </c>
      <c r="O15">
        <f t="shared" si="3"/>
        <v>209</v>
      </c>
    </row>
    <row r="16" spans="2:15" x14ac:dyDescent="0.25">
      <c r="B16" s="5" t="s">
        <v>1</v>
      </c>
      <c r="C16" s="6">
        <f t="shared" ref="C16:E16" si="6">SUM(C4:C15)</f>
        <v>770</v>
      </c>
      <c r="D16" s="6">
        <f t="shared" si="6"/>
        <v>924</v>
      </c>
      <c r="E16" s="6">
        <f t="shared" si="6"/>
        <v>1694</v>
      </c>
      <c r="G16" s="5" t="s">
        <v>1</v>
      </c>
      <c r="H16" s="6">
        <f t="shared" ref="H16:J16" si="7">SUM(H4:H15)</f>
        <v>780</v>
      </c>
      <c r="I16" s="6">
        <f t="shared" si="7"/>
        <v>924</v>
      </c>
      <c r="J16" s="6">
        <f t="shared" si="7"/>
        <v>1704</v>
      </c>
      <c r="L16" t="str">
        <f t="shared" si="0"/>
        <v>TOTALE</v>
      </c>
      <c r="M16">
        <f t="shared" si="1"/>
        <v>770</v>
      </c>
      <c r="N16">
        <f t="shared" si="2"/>
        <v>924</v>
      </c>
      <c r="O16">
        <f t="shared" si="3"/>
        <v>1694</v>
      </c>
    </row>
    <row r="20" spans="2:5" ht="15.75" thickBot="1" x14ac:dyDescent="0.3"/>
    <row r="21" spans="2:5" ht="15.75" thickBot="1" x14ac:dyDescent="0.3">
      <c r="B21" s="20" t="s">
        <v>44</v>
      </c>
      <c r="C21" s="21"/>
    </row>
    <row r="23" spans="2:5" x14ac:dyDescent="0.25">
      <c r="B23" t="s">
        <v>0</v>
      </c>
      <c r="C23" t="s">
        <v>19</v>
      </c>
      <c r="D23" t="s">
        <v>20</v>
      </c>
      <c r="E23" t="s">
        <v>21</v>
      </c>
    </row>
    <row r="24" spans="2:5" x14ac:dyDescent="0.25">
      <c r="B24" t="s">
        <v>6</v>
      </c>
      <c r="C24">
        <v>50</v>
      </c>
      <c r="D24">
        <v>60</v>
      </c>
      <c r="E24" s="52">
        <v>110</v>
      </c>
    </row>
    <row r="25" spans="2:5" x14ac:dyDescent="0.25">
      <c r="B25" t="s">
        <v>7</v>
      </c>
      <c r="C25">
        <v>45</v>
      </c>
      <c r="D25">
        <v>54</v>
      </c>
      <c r="E25" s="52">
        <v>99</v>
      </c>
    </row>
    <row r="26" spans="2:5" x14ac:dyDescent="0.25">
      <c r="B26" t="s">
        <v>8</v>
      </c>
      <c r="C26">
        <v>40</v>
      </c>
      <c r="D26">
        <v>48</v>
      </c>
      <c r="E26" s="52">
        <v>88</v>
      </c>
    </row>
    <row r="27" spans="2:5" x14ac:dyDescent="0.25">
      <c r="B27" t="s">
        <v>9</v>
      </c>
      <c r="C27">
        <v>100</v>
      </c>
      <c r="D27">
        <v>120</v>
      </c>
      <c r="E27" s="52">
        <v>220</v>
      </c>
    </row>
    <row r="28" spans="2:5" x14ac:dyDescent="0.25">
      <c r="B28" t="s">
        <v>10</v>
      </c>
      <c r="C28">
        <v>75</v>
      </c>
      <c r="D28">
        <v>90</v>
      </c>
      <c r="E28" s="52">
        <v>165</v>
      </c>
    </row>
    <row r="29" spans="2:5" x14ac:dyDescent="0.25">
      <c r="B29" t="s">
        <v>11</v>
      </c>
      <c r="C29">
        <v>20</v>
      </c>
      <c r="D29">
        <v>24</v>
      </c>
      <c r="E29" s="52">
        <v>44</v>
      </c>
    </row>
    <row r="30" spans="2:5" x14ac:dyDescent="0.25">
      <c r="B30" t="s">
        <v>12</v>
      </c>
      <c r="C30">
        <v>45</v>
      </c>
      <c r="D30">
        <v>54</v>
      </c>
      <c r="E30" s="52">
        <v>99</v>
      </c>
    </row>
    <row r="31" spans="2:5" x14ac:dyDescent="0.25">
      <c r="B31" t="s">
        <v>13</v>
      </c>
      <c r="C31">
        <v>65</v>
      </c>
      <c r="D31">
        <v>78</v>
      </c>
      <c r="E31" s="52">
        <v>143</v>
      </c>
    </row>
    <row r="32" spans="2:5" x14ac:dyDescent="0.25">
      <c r="B32" t="s">
        <v>14</v>
      </c>
      <c r="C32">
        <v>75</v>
      </c>
      <c r="D32">
        <v>90</v>
      </c>
      <c r="E32" s="52">
        <v>165</v>
      </c>
    </row>
    <row r="33" spans="2:15" x14ac:dyDescent="0.25">
      <c r="B33" t="s">
        <v>15</v>
      </c>
      <c r="C33">
        <v>70</v>
      </c>
      <c r="D33">
        <v>84</v>
      </c>
      <c r="E33" s="52">
        <v>154</v>
      </c>
    </row>
    <row r="34" spans="2:15" x14ac:dyDescent="0.25">
      <c r="B34" t="s">
        <v>16</v>
      </c>
      <c r="C34">
        <v>90</v>
      </c>
      <c r="D34">
        <v>108</v>
      </c>
      <c r="E34" s="52">
        <v>198</v>
      </c>
    </row>
    <row r="35" spans="2:15" x14ac:dyDescent="0.25">
      <c r="B35" t="s">
        <v>17</v>
      </c>
      <c r="C35">
        <v>95</v>
      </c>
      <c r="D35">
        <v>114</v>
      </c>
      <c r="E35" s="52">
        <v>209</v>
      </c>
    </row>
    <row r="36" spans="2:15" x14ac:dyDescent="0.25">
      <c r="B36" t="s">
        <v>1</v>
      </c>
      <c r="C36">
        <v>770</v>
      </c>
      <c r="D36">
        <v>924</v>
      </c>
      <c r="E36" s="52">
        <v>1694</v>
      </c>
    </row>
    <row r="38" spans="2:15" ht="15.75" thickBot="1" x14ac:dyDescent="0.3"/>
    <row r="39" spans="2:15" ht="15.75" thickBot="1" x14ac:dyDescent="0.3">
      <c r="B39" s="20" t="s">
        <v>43</v>
      </c>
    </row>
    <row r="41" spans="2:15" x14ac:dyDescent="0.25">
      <c r="B41" s="5" t="s">
        <v>0</v>
      </c>
      <c r="C41" s="1" t="s">
        <v>6</v>
      </c>
      <c r="D41" s="1" t="s">
        <v>7</v>
      </c>
      <c r="E41" s="1" t="s">
        <v>8</v>
      </c>
      <c r="F41" s="1" t="s">
        <v>9</v>
      </c>
      <c r="G41" s="1" t="s">
        <v>10</v>
      </c>
      <c r="H41" s="1" t="s">
        <v>11</v>
      </c>
      <c r="I41" s="1" t="s">
        <v>12</v>
      </c>
      <c r="J41" s="1" t="s">
        <v>13</v>
      </c>
      <c r="K41" s="1" t="s">
        <v>14</v>
      </c>
      <c r="L41" s="1" t="s">
        <v>15</v>
      </c>
      <c r="M41" s="1" t="s">
        <v>16</v>
      </c>
      <c r="N41" s="1" t="s">
        <v>17</v>
      </c>
      <c r="O41" s="5" t="s">
        <v>1</v>
      </c>
    </row>
    <row r="42" spans="2:15" x14ac:dyDescent="0.25">
      <c r="B42" s="5" t="s">
        <v>19</v>
      </c>
      <c r="C42" s="4">
        <v>50</v>
      </c>
      <c r="D42" s="4">
        <v>45</v>
      </c>
      <c r="E42" s="4">
        <v>40</v>
      </c>
      <c r="F42" s="4">
        <v>100</v>
      </c>
      <c r="G42" s="4">
        <v>75</v>
      </c>
      <c r="H42" s="4">
        <v>20</v>
      </c>
      <c r="I42" s="4">
        <v>45</v>
      </c>
      <c r="J42" s="4">
        <v>65</v>
      </c>
      <c r="K42" s="4">
        <v>75</v>
      </c>
      <c r="L42" s="4">
        <v>70</v>
      </c>
      <c r="M42" s="4">
        <v>90</v>
      </c>
      <c r="N42" s="4">
        <v>95</v>
      </c>
      <c r="O42" s="6">
        <f>SUM(C42:N42)</f>
        <v>770</v>
      </c>
    </row>
    <row r="43" spans="2:15" x14ac:dyDescent="0.25">
      <c r="B43" s="5" t="s">
        <v>20</v>
      </c>
      <c r="C43" s="4">
        <v>60</v>
      </c>
      <c r="D43" s="4">
        <v>54</v>
      </c>
      <c r="E43" s="4">
        <v>48</v>
      </c>
      <c r="F43" s="4">
        <v>120</v>
      </c>
      <c r="G43" s="4">
        <v>90</v>
      </c>
      <c r="H43" s="4">
        <v>24</v>
      </c>
      <c r="I43" s="4">
        <v>54</v>
      </c>
      <c r="J43" s="4">
        <v>78</v>
      </c>
      <c r="K43" s="4">
        <v>90</v>
      </c>
      <c r="L43" s="4">
        <v>84</v>
      </c>
      <c r="M43" s="4">
        <v>108</v>
      </c>
      <c r="N43" s="4">
        <v>114</v>
      </c>
      <c r="O43" s="6">
        <f>SUM(C43:N43)</f>
        <v>924</v>
      </c>
    </row>
    <row r="44" spans="2:15" x14ac:dyDescent="0.25">
      <c r="B44" s="5" t="s">
        <v>21</v>
      </c>
      <c r="C44" s="10">
        <f t="shared" ref="C44:N44" si="8">SUM(C42:C43)</f>
        <v>110</v>
      </c>
      <c r="D44" s="4">
        <f t="shared" si="8"/>
        <v>99</v>
      </c>
      <c r="E44" s="4">
        <f t="shared" si="8"/>
        <v>88</v>
      </c>
      <c r="F44" s="4">
        <f t="shared" si="8"/>
        <v>220</v>
      </c>
      <c r="G44" s="4">
        <f t="shared" si="8"/>
        <v>165</v>
      </c>
      <c r="H44" s="4">
        <f t="shared" si="8"/>
        <v>44</v>
      </c>
      <c r="I44" s="4">
        <f t="shared" si="8"/>
        <v>99</v>
      </c>
      <c r="J44" s="4">
        <f t="shared" si="8"/>
        <v>143</v>
      </c>
      <c r="K44" s="4">
        <f t="shared" si="8"/>
        <v>165</v>
      </c>
      <c r="L44" s="4">
        <f t="shared" si="8"/>
        <v>154</v>
      </c>
      <c r="M44" s="4">
        <f t="shared" si="8"/>
        <v>198</v>
      </c>
      <c r="N44" s="4">
        <f t="shared" si="8"/>
        <v>209</v>
      </c>
      <c r="O44" s="6">
        <f>SUM(C44:N44)</f>
        <v>1694</v>
      </c>
    </row>
    <row r="46" spans="2:15" ht="15.75" thickBot="1" x14ac:dyDescent="0.3"/>
    <row r="47" spans="2:15" ht="15.75" thickBot="1" x14ac:dyDescent="0.3">
      <c r="B47" s="5" t="s">
        <v>0</v>
      </c>
      <c r="C47" s="51" t="s">
        <v>6</v>
      </c>
      <c r="D47" s="44" t="s">
        <v>7</v>
      </c>
      <c r="E47" s="44" t="s">
        <v>8</v>
      </c>
      <c r="F47" s="3" t="s">
        <v>9</v>
      </c>
      <c r="G47" s="3" t="s">
        <v>10</v>
      </c>
      <c r="H47" s="46" t="s">
        <v>11</v>
      </c>
      <c r="I47" s="3" t="s">
        <v>12</v>
      </c>
      <c r="J47" s="3" t="s">
        <v>13</v>
      </c>
      <c r="K47" s="49" t="s">
        <v>14</v>
      </c>
      <c r="L47" s="3" t="s">
        <v>15</v>
      </c>
      <c r="M47" s="3" t="s">
        <v>16</v>
      </c>
      <c r="N47" s="3" t="s">
        <v>17</v>
      </c>
      <c r="O47" s="5" t="s">
        <v>1</v>
      </c>
    </row>
    <row r="48" spans="2:15" ht="15.75" thickBot="1" x14ac:dyDescent="0.3">
      <c r="B48" s="5" t="s">
        <v>19</v>
      </c>
      <c r="C48" s="4">
        <v>50</v>
      </c>
      <c r="D48" s="45">
        <v>45</v>
      </c>
      <c r="E48" s="45">
        <v>40</v>
      </c>
      <c r="F48" s="4">
        <v>100</v>
      </c>
      <c r="G48" s="4">
        <v>75</v>
      </c>
      <c r="H48" s="47">
        <v>20</v>
      </c>
      <c r="I48" s="4">
        <v>45</v>
      </c>
      <c r="J48" s="4">
        <v>65</v>
      </c>
      <c r="K48" s="50">
        <v>75</v>
      </c>
      <c r="L48" s="4">
        <v>70</v>
      </c>
      <c r="M48" s="4">
        <v>90</v>
      </c>
      <c r="N48" s="4">
        <v>95</v>
      </c>
      <c r="O48" s="6">
        <f>SUM(C48:N48)</f>
        <v>770</v>
      </c>
    </row>
    <row r="49" spans="2:15" ht="15.75" thickBot="1" x14ac:dyDescent="0.3">
      <c r="B49" s="5" t="s">
        <v>20</v>
      </c>
      <c r="C49" s="4">
        <v>60</v>
      </c>
      <c r="D49" s="45">
        <v>54</v>
      </c>
      <c r="E49" s="45">
        <v>48</v>
      </c>
      <c r="F49" s="4">
        <v>120</v>
      </c>
      <c r="G49" s="4">
        <v>90</v>
      </c>
      <c r="H49" s="47">
        <v>24</v>
      </c>
      <c r="I49" s="4">
        <v>54</v>
      </c>
      <c r="J49" s="4">
        <v>78</v>
      </c>
      <c r="K49" s="50">
        <v>90</v>
      </c>
      <c r="L49" s="4">
        <v>84</v>
      </c>
      <c r="M49" s="4">
        <v>108</v>
      </c>
      <c r="N49" s="4">
        <v>114</v>
      </c>
      <c r="O49" s="6">
        <f>SUM(C49:N49)</f>
        <v>924</v>
      </c>
    </row>
    <row r="50" spans="2:15" ht="15.75" thickBot="1" x14ac:dyDescent="0.3">
      <c r="B50" s="5" t="s">
        <v>21</v>
      </c>
      <c r="C50" s="10">
        <f t="shared" ref="C50:N50" si="9">SUM(C48:C49)</f>
        <v>110</v>
      </c>
      <c r="D50" s="45">
        <f t="shared" si="9"/>
        <v>99</v>
      </c>
      <c r="E50" s="45">
        <f t="shared" si="9"/>
        <v>88</v>
      </c>
      <c r="F50" s="4">
        <f t="shared" si="9"/>
        <v>220</v>
      </c>
      <c r="G50" s="4">
        <f t="shared" si="9"/>
        <v>165</v>
      </c>
      <c r="H50" s="48">
        <f t="shared" si="9"/>
        <v>44</v>
      </c>
      <c r="I50" s="4">
        <f t="shared" si="9"/>
        <v>99</v>
      </c>
      <c r="J50" s="4">
        <f t="shared" si="9"/>
        <v>143</v>
      </c>
      <c r="K50" s="50">
        <f t="shared" si="9"/>
        <v>165</v>
      </c>
      <c r="L50" s="4">
        <f t="shared" si="9"/>
        <v>154</v>
      </c>
      <c r="M50" s="4">
        <f t="shared" si="9"/>
        <v>198</v>
      </c>
      <c r="N50" s="4">
        <f t="shared" si="9"/>
        <v>209</v>
      </c>
      <c r="O50" s="6">
        <f>SUM(C50:N50)</f>
        <v>1694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0F73-8B19-410E-AC2E-2D9A5BFD9E95}">
  <dimension ref="A1:N17"/>
  <sheetViews>
    <sheetView workbookViewId="0">
      <selection activeCell="N4" sqref="N4"/>
    </sheetView>
  </sheetViews>
  <sheetFormatPr defaultRowHeight="15" x14ac:dyDescent="0.25"/>
  <cols>
    <col min="1" max="1" width="14.7109375" style="37" bestFit="1" customWidth="1"/>
    <col min="2" max="2" width="13.7109375" style="37" bestFit="1" customWidth="1"/>
    <col min="3" max="3" width="11.85546875" style="37" customWidth="1"/>
    <col min="4" max="4" width="12.7109375" style="37" bestFit="1" customWidth="1"/>
    <col min="5" max="5" width="4.85546875" style="37" customWidth="1"/>
    <col min="6" max="6" width="10.28515625" style="37" bestFit="1" customWidth="1"/>
    <col min="7" max="7" width="15.42578125" style="37" bestFit="1" customWidth="1"/>
    <col min="8" max="8" width="17.42578125" style="37" customWidth="1"/>
    <col min="9" max="9" width="13.85546875" style="37" bestFit="1" customWidth="1"/>
    <col min="10" max="10" width="4.85546875" style="37" customWidth="1"/>
    <col min="11" max="11" width="10.28515625" style="37" customWidth="1"/>
    <col min="12" max="12" width="15.42578125" style="37" bestFit="1" customWidth="1"/>
    <col min="13" max="14" width="14.140625" style="37" bestFit="1" customWidth="1"/>
    <col min="15" max="15" width="12.7109375" style="37" bestFit="1" customWidth="1"/>
    <col min="16" max="16" width="9.140625" style="37"/>
    <col min="17" max="17" width="15.85546875" style="37" bestFit="1" customWidth="1"/>
    <col min="18" max="18" width="7.85546875" style="37" bestFit="1" customWidth="1"/>
    <col min="19" max="19" width="7.7109375" style="37" bestFit="1" customWidth="1"/>
    <col min="20" max="20" width="12.7109375" style="37" bestFit="1" customWidth="1"/>
    <col min="21" max="16384" width="9.140625" style="37"/>
  </cols>
  <sheetData>
    <row r="1" spans="1:14" ht="15.75" thickBot="1" x14ac:dyDescent="0.3">
      <c r="A1" s="35" t="s">
        <v>66</v>
      </c>
      <c r="B1" s="36"/>
    </row>
    <row r="3" spans="1:14" x14ac:dyDescent="0.25">
      <c r="B3" s="38"/>
    </row>
    <row r="4" spans="1:14" s="39" customFormat="1" ht="30" x14ac:dyDescent="0.25">
      <c r="A4" s="34" t="s">
        <v>0</v>
      </c>
      <c r="B4" s="34" t="s">
        <v>61</v>
      </c>
      <c r="C4" s="34" t="s">
        <v>62</v>
      </c>
      <c r="D4" s="54" t="s">
        <v>87</v>
      </c>
      <c r="F4" s="34" t="s">
        <v>0</v>
      </c>
      <c r="G4" s="34" t="s">
        <v>63</v>
      </c>
      <c r="H4" s="34" t="s">
        <v>64</v>
      </c>
      <c r="I4" s="59" t="s">
        <v>83</v>
      </c>
      <c r="K4" s="34" t="s">
        <v>0</v>
      </c>
      <c r="L4" s="54" t="str">
        <f>+D4</f>
        <v>TOT MATERIE</v>
      </c>
      <c r="M4" s="59" t="str">
        <f>+I4</f>
        <v>TOTALE SERVIZI</v>
      </c>
      <c r="N4" s="34" t="s">
        <v>65</v>
      </c>
    </row>
    <row r="5" spans="1:14" x14ac:dyDescent="0.25">
      <c r="A5" s="3" t="s">
        <v>6</v>
      </c>
      <c r="B5" s="40">
        <v>2</v>
      </c>
      <c r="C5" s="40">
        <v>60</v>
      </c>
      <c r="D5" s="43">
        <f t="shared" ref="D5:D16" si="0">SUM(B5:C5)</f>
        <v>62</v>
      </c>
      <c r="F5" s="3" t="s">
        <v>6</v>
      </c>
      <c r="G5" s="40">
        <v>5</v>
      </c>
      <c r="H5" s="40">
        <v>6</v>
      </c>
      <c r="I5" s="40">
        <f t="shared" ref="I5:I16" si="1">SUM(G5:H5)</f>
        <v>11</v>
      </c>
      <c r="K5" s="3" t="s">
        <v>6</v>
      </c>
      <c r="L5" s="40">
        <f>+D5</f>
        <v>62</v>
      </c>
      <c r="M5" s="40">
        <f>+I5</f>
        <v>11</v>
      </c>
      <c r="N5" s="40">
        <f>SUM(L5:M5)</f>
        <v>73</v>
      </c>
    </row>
    <row r="6" spans="1:14" x14ac:dyDescent="0.25">
      <c r="A6" s="3" t="s">
        <v>7</v>
      </c>
      <c r="B6" s="40">
        <v>45</v>
      </c>
      <c r="C6" s="40">
        <v>54</v>
      </c>
      <c r="D6" s="40">
        <f t="shared" si="0"/>
        <v>99</v>
      </c>
      <c r="F6" s="3" t="s">
        <v>7</v>
      </c>
      <c r="G6" s="40">
        <v>4.5</v>
      </c>
      <c r="H6" s="40">
        <v>5.4</v>
      </c>
      <c r="I6" s="40">
        <f t="shared" si="1"/>
        <v>9.9</v>
      </c>
      <c r="K6" s="3" t="s">
        <v>7</v>
      </c>
      <c r="L6" s="40">
        <f t="shared" ref="L6:L16" si="2">+D6</f>
        <v>99</v>
      </c>
      <c r="M6" s="40">
        <f t="shared" ref="M6:M16" si="3">+I6</f>
        <v>9.9</v>
      </c>
      <c r="N6" s="40">
        <f t="shared" ref="N6:N16" si="4">SUM(L6:M6)</f>
        <v>108.9</v>
      </c>
    </row>
    <row r="7" spans="1:14" x14ac:dyDescent="0.25">
      <c r="A7" s="3" t="s">
        <v>8</v>
      </c>
      <c r="B7" s="40">
        <v>40</v>
      </c>
      <c r="C7" s="40">
        <v>48</v>
      </c>
      <c r="D7" s="40">
        <f t="shared" si="0"/>
        <v>88</v>
      </c>
      <c r="F7" s="3" t="s">
        <v>8</v>
      </c>
      <c r="G7" s="40">
        <v>4</v>
      </c>
      <c r="H7" s="40">
        <v>4.8</v>
      </c>
      <c r="I7" s="40">
        <f t="shared" si="1"/>
        <v>8.8000000000000007</v>
      </c>
      <c r="K7" s="3" t="s">
        <v>8</v>
      </c>
      <c r="L7" s="40">
        <f t="shared" si="2"/>
        <v>88</v>
      </c>
      <c r="M7" s="40">
        <f t="shared" si="3"/>
        <v>8.8000000000000007</v>
      </c>
      <c r="N7" s="40">
        <f t="shared" si="4"/>
        <v>96.8</v>
      </c>
    </row>
    <row r="8" spans="1:14" x14ac:dyDescent="0.25">
      <c r="A8" s="3" t="s">
        <v>9</v>
      </c>
      <c r="B8" s="40">
        <v>100</v>
      </c>
      <c r="C8" s="40">
        <v>120</v>
      </c>
      <c r="D8" s="40">
        <f t="shared" si="0"/>
        <v>220</v>
      </c>
      <c r="F8" s="3" t="s">
        <v>9</v>
      </c>
      <c r="G8" s="40">
        <v>10</v>
      </c>
      <c r="H8" s="40">
        <v>12</v>
      </c>
      <c r="I8" s="40">
        <f t="shared" si="1"/>
        <v>22</v>
      </c>
      <c r="K8" s="3" t="s">
        <v>9</v>
      </c>
      <c r="L8" s="40">
        <f t="shared" si="2"/>
        <v>220</v>
      </c>
      <c r="M8" s="40">
        <f t="shared" si="3"/>
        <v>22</v>
      </c>
      <c r="N8" s="40">
        <f t="shared" si="4"/>
        <v>242</v>
      </c>
    </row>
    <row r="9" spans="1:14" x14ac:dyDescent="0.25">
      <c r="A9" s="3" t="s">
        <v>10</v>
      </c>
      <c r="B9" s="40">
        <v>75</v>
      </c>
      <c r="C9" s="40">
        <v>90</v>
      </c>
      <c r="D9" s="40">
        <f t="shared" si="0"/>
        <v>165</v>
      </c>
      <c r="F9" s="3" t="s">
        <v>10</v>
      </c>
      <c r="G9" s="40">
        <v>7.5</v>
      </c>
      <c r="H9" s="40">
        <v>9</v>
      </c>
      <c r="I9" s="40">
        <f t="shared" si="1"/>
        <v>16.5</v>
      </c>
      <c r="K9" s="3" t="s">
        <v>10</v>
      </c>
      <c r="L9" s="40">
        <f t="shared" si="2"/>
        <v>165</v>
      </c>
      <c r="M9" s="40">
        <f t="shared" si="3"/>
        <v>16.5</v>
      </c>
      <c r="N9" s="40">
        <f t="shared" si="4"/>
        <v>181.5</v>
      </c>
    </row>
    <row r="10" spans="1:14" x14ac:dyDescent="0.25">
      <c r="A10" s="3" t="s">
        <v>11</v>
      </c>
      <c r="B10" s="40">
        <v>20</v>
      </c>
      <c r="C10" s="40">
        <v>24</v>
      </c>
      <c r="D10" s="40">
        <f t="shared" si="0"/>
        <v>44</v>
      </c>
      <c r="F10" s="3" t="s">
        <v>11</v>
      </c>
      <c r="G10" s="40">
        <v>2</v>
      </c>
      <c r="H10" s="40">
        <v>2.4</v>
      </c>
      <c r="I10" s="40">
        <f t="shared" si="1"/>
        <v>4.4000000000000004</v>
      </c>
      <c r="K10" s="3" t="s">
        <v>11</v>
      </c>
      <c r="L10" s="40">
        <f t="shared" si="2"/>
        <v>44</v>
      </c>
      <c r="M10" s="40">
        <f t="shared" si="3"/>
        <v>4.4000000000000004</v>
      </c>
      <c r="N10" s="40">
        <f t="shared" si="4"/>
        <v>48.4</v>
      </c>
    </row>
    <row r="11" spans="1:14" x14ac:dyDescent="0.25">
      <c r="A11" s="3" t="s">
        <v>12</v>
      </c>
      <c r="B11" s="40">
        <v>45</v>
      </c>
      <c r="C11" s="40">
        <v>54</v>
      </c>
      <c r="D11" s="40">
        <f t="shared" si="0"/>
        <v>99</v>
      </c>
      <c r="F11" s="3" t="s">
        <v>12</v>
      </c>
      <c r="G11" s="40">
        <v>4.5</v>
      </c>
      <c r="H11" s="40">
        <v>5.4</v>
      </c>
      <c r="I11" s="40">
        <f t="shared" si="1"/>
        <v>9.9</v>
      </c>
      <c r="K11" s="3" t="s">
        <v>12</v>
      </c>
      <c r="L11" s="40">
        <f t="shared" si="2"/>
        <v>99</v>
      </c>
      <c r="M11" s="40">
        <f t="shared" si="3"/>
        <v>9.9</v>
      </c>
      <c r="N11" s="40">
        <f t="shared" si="4"/>
        <v>108.9</v>
      </c>
    </row>
    <row r="12" spans="1:14" x14ac:dyDescent="0.25">
      <c r="A12" s="3" t="s">
        <v>13</v>
      </c>
      <c r="B12" s="40">
        <v>65</v>
      </c>
      <c r="C12" s="40">
        <v>78</v>
      </c>
      <c r="D12" s="40">
        <f t="shared" si="0"/>
        <v>143</v>
      </c>
      <c r="F12" s="3" t="s">
        <v>13</v>
      </c>
      <c r="G12" s="40">
        <v>6.5</v>
      </c>
      <c r="H12" s="40">
        <v>7.8</v>
      </c>
      <c r="I12" s="40">
        <f t="shared" si="1"/>
        <v>14.3</v>
      </c>
      <c r="K12" s="3" t="s">
        <v>13</v>
      </c>
      <c r="L12" s="40">
        <f t="shared" si="2"/>
        <v>143</v>
      </c>
      <c r="M12" s="40">
        <f t="shared" si="3"/>
        <v>14.3</v>
      </c>
      <c r="N12" s="40">
        <f t="shared" si="4"/>
        <v>157.30000000000001</v>
      </c>
    </row>
    <row r="13" spans="1:14" x14ac:dyDescent="0.25">
      <c r="A13" s="3" t="s">
        <v>14</v>
      </c>
      <c r="B13" s="40">
        <v>75</v>
      </c>
      <c r="C13" s="40">
        <v>90</v>
      </c>
      <c r="D13" s="40">
        <f t="shared" si="0"/>
        <v>165</v>
      </c>
      <c r="F13" s="3" t="s">
        <v>14</v>
      </c>
      <c r="G13" s="40">
        <v>7.5</v>
      </c>
      <c r="H13" s="40">
        <v>9</v>
      </c>
      <c r="I13" s="40">
        <f t="shared" si="1"/>
        <v>16.5</v>
      </c>
      <c r="K13" s="3" t="s">
        <v>14</v>
      </c>
      <c r="L13" s="40">
        <f t="shared" si="2"/>
        <v>165</v>
      </c>
      <c r="M13" s="40">
        <f t="shared" si="3"/>
        <v>16.5</v>
      </c>
      <c r="N13" s="40">
        <f t="shared" si="4"/>
        <v>181.5</v>
      </c>
    </row>
    <row r="14" spans="1:14" x14ac:dyDescent="0.25">
      <c r="A14" s="3" t="s">
        <v>15</v>
      </c>
      <c r="B14" s="40">
        <v>70</v>
      </c>
      <c r="C14" s="40">
        <v>84</v>
      </c>
      <c r="D14" s="40">
        <f t="shared" si="0"/>
        <v>154</v>
      </c>
      <c r="F14" s="3" t="s">
        <v>15</v>
      </c>
      <c r="G14" s="40">
        <v>7</v>
      </c>
      <c r="H14" s="40">
        <v>8.4</v>
      </c>
      <c r="I14" s="40">
        <f t="shared" si="1"/>
        <v>15.4</v>
      </c>
      <c r="K14" s="3" t="s">
        <v>15</v>
      </c>
      <c r="L14" s="40">
        <f t="shared" si="2"/>
        <v>154</v>
      </c>
      <c r="M14" s="40">
        <f t="shared" si="3"/>
        <v>15.4</v>
      </c>
      <c r="N14" s="40">
        <f t="shared" si="4"/>
        <v>169.4</v>
      </c>
    </row>
    <row r="15" spans="1:14" x14ac:dyDescent="0.25">
      <c r="A15" s="3" t="s">
        <v>16</v>
      </c>
      <c r="B15" s="40">
        <v>90</v>
      </c>
      <c r="C15" s="40">
        <v>108</v>
      </c>
      <c r="D15" s="40">
        <f t="shared" si="0"/>
        <v>198</v>
      </c>
      <c r="F15" s="3" t="s">
        <v>16</v>
      </c>
      <c r="G15" s="40">
        <v>9</v>
      </c>
      <c r="H15" s="40">
        <v>10.8</v>
      </c>
      <c r="I15" s="40">
        <f t="shared" si="1"/>
        <v>19.8</v>
      </c>
      <c r="K15" s="3" t="s">
        <v>16</v>
      </c>
      <c r="L15" s="40">
        <f t="shared" si="2"/>
        <v>198</v>
      </c>
      <c r="M15" s="40">
        <f t="shared" si="3"/>
        <v>19.8</v>
      </c>
      <c r="N15" s="40">
        <f t="shared" si="4"/>
        <v>217.8</v>
      </c>
    </row>
    <row r="16" spans="1:14" x14ac:dyDescent="0.25">
      <c r="A16" s="3" t="s">
        <v>17</v>
      </c>
      <c r="B16" s="40">
        <v>95</v>
      </c>
      <c r="C16" s="40">
        <v>114</v>
      </c>
      <c r="D16" s="40">
        <f t="shared" si="0"/>
        <v>209</v>
      </c>
      <c r="F16" s="3" t="s">
        <v>17</v>
      </c>
      <c r="G16" s="40">
        <v>9.5</v>
      </c>
      <c r="H16" s="40">
        <v>11.4</v>
      </c>
      <c r="I16" s="40">
        <f t="shared" si="1"/>
        <v>20.9</v>
      </c>
      <c r="K16" s="3" t="s">
        <v>17</v>
      </c>
      <c r="L16" s="40">
        <f t="shared" si="2"/>
        <v>209</v>
      </c>
      <c r="M16" s="40">
        <f t="shared" si="3"/>
        <v>20.9</v>
      </c>
      <c r="N16" s="40">
        <f t="shared" si="4"/>
        <v>229.9</v>
      </c>
    </row>
    <row r="17" spans="1:14" x14ac:dyDescent="0.25">
      <c r="A17" s="5" t="s">
        <v>1</v>
      </c>
      <c r="B17" s="41">
        <f t="shared" ref="B17:D17" si="5">SUM(B5:B16)</f>
        <v>722</v>
      </c>
      <c r="C17" s="41">
        <f t="shared" si="5"/>
        <v>924</v>
      </c>
      <c r="D17" s="41">
        <f t="shared" si="5"/>
        <v>1646</v>
      </c>
      <c r="F17" s="5" t="s">
        <v>1</v>
      </c>
      <c r="G17" s="41">
        <f t="shared" ref="G17" si="6">SUM(G5:G16)</f>
        <v>77</v>
      </c>
      <c r="H17" s="41">
        <f t="shared" ref="H17" si="7">SUM(H5:H16)</f>
        <v>92.4</v>
      </c>
      <c r="I17" s="41">
        <f t="shared" ref="I17" si="8">SUM(I5:I16)</f>
        <v>169.40000000000003</v>
      </c>
      <c r="K17" s="5" t="s">
        <v>1</v>
      </c>
      <c r="L17" s="41">
        <f t="shared" ref="L17" si="9">SUM(L5:L16)</f>
        <v>1646</v>
      </c>
      <c r="M17" s="41">
        <f t="shared" ref="M17" si="10">SUM(M5:M16)</f>
        <v>169.40000000000003</v>
      </c>
      <c r="N17" s="41">
        <f t="shared" ref="N17" si="11">SUM(N5:N16)</f>
        <v>1815.4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4CB07-30E9-45D0-9881-05153EAD3F95}">
  <sheetPr>
    <tabColor rgb="FF00B0F0"/>
  </sheetPr>
  <dimension ref="A1:E17"/>
  <sheetViews>
    <sheetView workbookViewId="0"/>
  </sheetViews>
  <sheetFormatPr defaultRowHeight="15" x14ac:dyDescent="0.25"/>
  <cols>
    <col min="1" max="1" width="14.7109375" bestFit="1" customWidth="1"/>
    <col min="2" max="4" width="10.42578125" customWidth="1"/>
    <col min="5" max="5" width="13" customWidth="1"/>
    <col min="6" max="6" width="6.140625" bestFit="1" customWidth="1"/>
    <col min="7" max="7" width="10.28515625" bestFit="1" customWidth="1"/>
    <col min="8" max="8" width="7.85546875" bestFit="1" customWidth="1"/>
    <col min="9" max="9" width="7.7109375" bestFit="1" customWidth="1"/>
    <col min="10" max="10" width="12.7109375" bestFit="1" customWidth="1"/>
    <col min="11" max="11" width="10.28515625" bestFit="1" customWidth="1"/>
    <col min="12" max="12" width="12.42578125" customWidth="1"/>
    <col min="13" max="13" width="11.5703125" customWidth="1"/>
    <col min="14" max="14" width="9.42578125" bestFit="1" customWidth="1"/>
    <col min="15" max="15" width="12.7109375" bestFit="1" customWidth="1"/>
    <col min="17" max="17" width="15.85546875" bestFit="1" customWidth="1"/>
    <col min="18" max="18" width="7.85546875" bestFit="1" customWidth="1"/>
    <col min="19" max="19" width="7.7109375" bestFit="1" customWidth="1"/>
    <col min="20" max="20" width="12.7109375" bestFit="1" customWidth="1"/>
  </cols>
  <sheetData>
    <row r="1" spans="1:5" ht="15.75" thickBot="1" x14ac:dyDescent="0.3">
      <c r="A1" s="20" t="s">
        <v>67</v>
      </c>
    </row>
    <row r="3" spans="1:5" x14ac:dyDescent="0.25">
      <c r="B3" s="17"/>
    </row>
    <row r="4" spans="1:5" ht="30" x14ac:dyDescent="0.25">
      <c r="A4" s="5" t="s">
        <v>0</v>
      </c>
      <c r="B4" s="34" t="s">
        <v>74</v>
      </c>
      <c r="C4" s="34" t="s">
        <v>75</v>
      </c>
      <c r="D4" s="34" t="s">
        <v>76</v>
      </c>
      <c r="E4" s="34" t="s">
        <v>68</v>
      </c>
    </row>
    <row r="5" spans="1:5" x14ac:dyDescent="0.25">
      <c r="A5" s="3" t="s">
        <v>6</v>
      </c>
      <c r="B5">
        <f>+'INCOLLA+TRASPONI'!C4</f>
        <v>50</v>
      </c>
      <c r="C5" s="4">
        <v>60</v>
      </c>
      <c r="D5" s="22">
        <v>70</v>
      </c>
      <c r="E5" s="40">
        <f>SUM(B5:D5)</f>
        <v>180</v>
      </c>
    </row>
    <row r="6" spans="1:5" x14ac:dyDescent="0.25">
      <c r="A6" s="3" t="s">
        <v>7</v>
      </c>
      <c r="B6">
        <f>+'INCOLLA+TRASPONI'!C5</f>
        <v>45</v>
      </c>
      <c r="C6" s="4">
        <v>54</v>
      </c>
      <c r="D6" s="22">
        <v>63</v>
      </c>
      <c r="E6" s="40">
        <f t="shared" ref="E6:E16" si="0">SUM(B6:D6)</f>
        <v>162</v>
      </c>
    </row>
    <row r="7" spans="1:5" x14ac:dyDescent="0.25">
      <c r="A7" s="3" t="s">
        <v>8</v>
      </c>
      <c r="B7">
        <f>+'INCOLLA+TRASPONI'!C6</f>
        <v>40</v>
      </c>
      <c r="C7" s="4">
        <v>48</v>
      </c>
      <c r="D7" s="22">
        <v>56</v>
      </c>
      <c r="E7" s="40">
        <f t="shared" si="0"/>
        <v>144</v>
      </c>
    </row>
    <row r="8" spans="1:5" x14ac:dyDescent="0.25">
      <c r="A8" s="3" t="s">
        <v>9</v>
      </c>
      <c r="B8">
        <f>+'INCOLLA+TRASPONI'!C7</f>
        <v>100</v>
      </c>
      <c r="C8" s="4">
        <v>120</v>
      </c>
      <c r="D8" s="22">
        <v>140</v>
      </c>
      <c r="E8" s="40">
        <f t="shared" si="0"/>
        <v>360</v>
      </c>
    </row>
    <row r="9" spans="1:5" x14ac:dyDescent="0.25">
      <c r="A9" s="3" t="s">
        <v>10</v>
      </c>
      <c r="B9">
        <f>+'INCOLLA+TRASPONI'!C8</f>
        <v>75</v>
      </c>
      <c r="C9" s="4">
        <v>90</v>
      </c>
      <c r="D9" s="22">
        <v>105</v>
      </c>
      <c r="E9" s="40">
        <f t="shared" si="0"/>
        <v>270</v>
      </c>
    </row>
    <row r="10" spans="1:5" x14ac:dyDescent="0.25">
      <c r="A10" s="3" t="s">
        <v>11</v>
      </c>
      <c r="B10">
        <f>+'INCOLLA+TRASPONI'!C9</f>
        <v>20</v>
      </c>
      <c r="C10" s="4">
        <v>24</v>
      </c>
      <c r="D10" s="22">
        <v>28</v>
      </c>
      <c r="E10" s="40">
        <f t="shared" si="0"/>
        <v>72</v>
      </c>
    </row>
    <row r="11" spans="1:5" x14ac:dyDescent="0.25">
      <c r="A11" s="3" t="s">
        <v>12</v>
      </c>
      <c r="B11">
        <f>+'INCOLLA+TRASPONI'!C10</f>
        <v>45</v>
      </c>
      <c r="C11" s="4">
        <v>54</v>
      </c>
      <c r="D11" s="22">
        <v>63</v>
      </c>
      <c r="E11" s="40">
        <f t="shared" si="0"/>
        <v>162</v>
      </c>
    </row>
    <row r="12" spans="1:5" x14ac:dyDescent="0.25">
      <c r="A12" s="3" t="s">
        <v>13</v>
      </c>
      <c r="B12">
        <f>+'INCOLLA+TRASPONI'!C11</f>
        <v>65</v>
      </c>
      <c r="C12" s="4">
        <v>78</v>
      </c>
      <c r="D12" s="22">
        <v>91</v>
      </c>
      <c r="E12" s="40">
        <f t="shared" si="0"/>
        <v>234</v>
      </c>
    </row>
    <row r="13" spans="1:5" x14ac:dyDescent="0.25">
      <c r="A13" s="3" t="s">
        <v>14</v>
      </c>
      <c r="B13">
        <f>+'INCOLLA+TRASPONI'!C12</f>
        <v>75</v>
      </c>
      <c r="C13" s="4">
        <v>90</v>
      </c>
      <c r="D13" s="22">
        <v>105</v>
      </c>
      <c r="E13" s="40">
        <f t="shared" si="0"/>
        <v>270</v>
      </c>
    </row>
    <row r="14" spans="1:5" x14ac:dyDescent="0.25">
      <c r="A14" s="3" t="s">
        <v>15</v>
      </c>
      <c r="B14">
        <f>+'INCOLLA+TRASPONI'!C13</f>
        <v>70</v>
      </c>
      <c r="C14" s="4">
        <v>84</v>
      </c>
      <c r="D14" s="22">
        <v>98</v>
      </c>
      <c r="E14" s="40">
        <f t="shared" si="0"/>
        <v>252</v>
      </c>
    </row>
    <row r="15" spans="1:5" x14ac:dyDescent="0.25">
      <c r="A15" s="3" t="s">
        <v>16</v>
      </c>
      <c r="B15">
        <f>+'INCOLLA+TRASPONI'!C14</f>
        <v>90</v>
      </c>
      <c r="C15" s="4">
        <v>108</v>
      </c>
      <c r="D15" s="22">
        <v>126</v>
      </c>
      <c r="E15" s="40">
        <f t="shared" si="0"/>
        <v>324</v>
      </c>
    </row>
    <row r="16" spans="1:5" x14ac:dyDescent="0.25">
      <c r="A16" s="3" t="s">
        <v>17</v>
      </c>
      <c r="B16">
        <f>+'INCOLLA+TRASPONI'!C15</f>
        <v>95</v>
      </c>
      <c r="C16" s="4">
        <v>114</v>
      </c>
      <c r="D16" s="22">
        <v>133</v>
      </c>
      <c r="E16" s="40">
        <f t="shared" si="0"/>
        <v>342</v>
      </c>
    </row>
    <row r="17" spans="1:5" x14ac:dyDescent="0.25">
      <c r="A17" s="5" t="s">
        <v>1</v>
      </c>
      <c r="B17" s="6">
        <f t="shared" ref="B17:E17" si="1">SUM(B5:B16)</f>
        <v>770</v>
      </c>
      <c r="C17" s="6">
        <f t="shared" si="1"/>
        <v>924</v>
      </c>
      <c r="D17" s="6">
        <f t="shared" si="1"/>
        <v>1078</v>
      </c>
      <c r="E17" s="6">
        <f t="shared" si="1"/>
        <v>2772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3D43-FAFA-4032-BEE9-B4E71E9742CB}">
  <sheetPr>
    <tabColor rgb="FF00B0F0"/>
  </sheetPr>
  <dimension ref="A1:E17"/>
  <sheetViews>
    <sheetView workbookViewId="0">
      <selection activeCell="A4" sqref="A4:E17"/>
    </sheetView>
  </sheetViews>
  <sheetFormatPr defaultRowHeight="15" x14ac:dyDescent="0.25"/>
  <cols>
    <col min="1" max="1" width="14.7109375" bestFit="1" customWidth="1"/>
    <col min="2" max="2" width="13.7109375" bestFit="1" customWidth="1"/>
    <col min="3" max="3" width="8.5703125" bestFit="1" customWidth="1"/>
    <col min="4" max="4" width="13.140625" customWidth="1"/>
    <col min="5" max="5" width="13.5703125" customWidth="1"/>
    <col min="6" max="6" width="10.28515625" bestFit="1" customWidth="1"/>
    <col min="7" max="7" width="7.85546875" bestFit="1" customWidth="1"/>
    <col min="8" max="8" width="7.7109375" bestFit="1" customWidth="1"/>
    <col min="9" max="9" width="12.7109375" bestFit="1" customWidth="1"/>
    <col min="10" max="10" width="10.28515625" bestFit="1" customWidth="1"/>
    <col min="11" max="11" width="12.42578125" customWidth="1"/>
    <col min="12" max="12" width="11.5703125" customWidth="1"/>
    <col min="13" max="13" width="9.42578125" bestFit="1" customWidth="1"/>
    <col min="14" max="14" width="12.7109375" bestFit="1" customWidth="1"/>
    <col min="16" max="16" width="15.85546875" bestFit="1" customWidth="1"/>
    <col min="17" max="17" width="7.85546875" bestFit="1" customWidth="1"/>
    <col min="18" max="18" width="7.7109375" bestFit="1" customWidth="1"/>
    <col min="19" max="19" width="12.7109375" bestFit="1" customWidth="1"/>
  </cols>
  <sheetData>
    <row r="1" spans="1:5" ht="15.75" thickBot="1" x14ac:dyDescent="0.3">
      <c r="A1" s="20" t="s">
        <v>71</v>
      </c>
    </row>
    <row r="3" spans="1:5" x14ac:dyDescent="0.25">
      <c r="B3" s="17"/>
    </row>
    <row r="4" spans="1:5" ht="30" x14ac:dyDescent="0.25">
      <c r="A4" s="5" t="s">
        <v>0</v>
      </c>
      <c r="B4" s="34" t="s">
        <v>74</v>
      </c>
      <c r="C4" s="34" t="s">
        <v>75</v>
      </c>
      <c r="D4" s="34" t="s">
        <v>76</v>
      </c>
      <c r="E4" s="34" t="s">
        <v>72</v>
      </c>
    </row>
    <row r="5" spans="1:5" x14ac:dyDescent="0.25">
      <c r="A5" s="3" t="s">
        <v>6</v>
      </c>
      <c r="B5">
        <v>40</v>
      </c>
      <c r="C5" s="4">
        <v>50</v>
      </c>
      <c r="D5" s="22">
        <v>60</v>
      </c>
      <c r="E5" s="40">
        <f>SUM(B5:D5)</f>
        <v>150</v>
      </c>
    </row>
    <row r="6" spans="1:5" x14ac:dyDescent="0.25">
      <c r="A6" s="3" t="s">
        <v>7</v>
      </c>
      <c r="B6">
        <v>36</v>
      </c>
      <c r="C6" s="4">
        <v>40</v>
      </c>
      <c r="D6" s="22">
        <v>50</v>
      </c>
      <c r="E6" s="40">
        <f t="shared" ref="E6:E16" si="0">SUM(B6:D6)</f>
        <v>126</v>
      </c>
    </row>
    <row r="7" spans="1:5" x14ac:dyDescent="0.25">
      <c r="A7" s="3" t="s">
        <v>8</v>
      </c>
      <c r="B7">
        <v>32</v>
      </c>
      <c r="C7" s="4">
        <v>40</v>
      </c>
      <c r="D7" s="22">
        <v>45</v>
      </c>
      <c r="E7" s="40">
        <f t="shared" si="0"/>
        <v>117</v>
      </c>
    </row>
    <row r="8" spans="1:5" x14ac:dyDescent="0.25">
      <c r="A8" s="3" t="s">
        <v>9</v>
      </c>
      <c r="B8">
        <v>80</v>
      </c>
      <c r="C8" s="4">
        <v>90</v>
      </c>
      <c r="D8" s="22">
        <v>110</v>
      </c>
      <c r="E8" s="40">
        <f t="shared" si="0"/>
        <v>280</v>
      </c>
    </row>
    <row r="9" spans="1:5" x14ac:dyDescent="0.25">
      <c r="A9" s="3" t="s">
        <v>10</v>
      </c>
      <c r="B9">
        <v>60</v>
      </c>
      <c r="C9" s="4">
        <v>70</v>
      </c>
      <c r="D9" s="22">
        <v>90</v>
      </c>
      <c r="E9" s="40">
        <f t="shared" si="0"/>
        <v>220</v>
      </c>
    </row>
    <row r="10" spans="1:5" x14ac:dyDescent="0.25">
      <c r="A10" s="3" t="s">
        <v>11</v>
      </c>
      <c r="B10">
        <v>16</v>
      </c>
      <c r="C10" s="4">
        <v>20</v>
      </c>
      <c r="D10" s="22">
        <v>20</v>
      </c>
      <c r="E10" s="40">
        <f t="shared" si="0"/>
        <v>56</v>
      </c>
    </row>
    <row r="11" spans="1:5" x14ac:dyDescent="0.25">
      <c r="A11" s="3" t="s">
        <v>12</v>
      </c>
      <c r="B11">
        <v>36</v>
      </c>
      <c r="C11" s="4">
        <v>40</v>
      </c>
      <c r="D11" s="22">
        <v>50</v>
      </c>
      <c r="E11" s="40">
        <f t="shared" si="0"/>
        <v>126</v>
      </c>
    </row>
    <row r="12" spans="1:5" x14ac:dyDescent="0.25">
      <c r="A12" s="3" t="s">
        <v>13</v>
      </c>
      <c r="B12">
        <v>52</v>
      </c>
      <c r="C12" s="4">
        <v>60</v>
      </c>
      <c r="D12" s="22">
        <v>70</v>
      </c>
      <c r="E12" s="40">
        <f t="shared" si="0"/>
        <v>182</v>
      </c>
    </row>
    <row r="13" spans="1:5" x14ac:dyDescent="0.25">
      <c r="A13" s="3" t="s">
        <v>14</v>
      </c>
      <c r="B13">
        <v>60</v>
      </c>
      <c r="C13" s="4">
        <v>70</v>
      </c>
      <c r="D13" s="22">
        <v>80</v>
      </c>
      <c r="E13" s="40">
        <f t="shared" si="0"/>
        <v>210</v>
      </c>
    </row>
    <row r="14" spans="1:5" x14ac:dyDescent="0.25">
      <c r="A14" s="3" t="s">
        <v>15</v>
      </c>
      <c r="B14">
        <v>56</v>
      </c>
      <c r="C14" s="4">
        <v>70</v>
      </c>
      <c r="D14" s="22">
        <v>70</v>
      </c>
      <c r="E14" s="40">
        <f t="shared" si="0"/>
        <v>196</v>
      </c>
    </row>
    <row r="15" spans="1:5" x14ac:dyDescent="0.25">
      <c r="A15" s="3" t="s">
        <v>16</v>
      </c>
      <c r="B15">
        <v>72</v>
      </c>
      <c r="C15" s="4">
        <v>90</v>
      </c>
      <c r="D15" s="22">
        <v>100</v>
      </c>
      <c r="E15" s="40">
        <f t="shared" si="0"/>
        <v>262</v>
      </c>
    </row>
    <row r="16" spans="1:5" x14ac:dyDescent="0.25">
      <c r="A16" s="3" t="s">
        <v>17</v>
      </c>
      <c r="B16">
        <v>76</v>
      </c>
      <c r="C16" s="4">
        <v>100</v>
      </c>
      <c r="D16" s="22">
        <v>110</v>
      </c>
      <c r="E16" s="40">
        <f t="shared" si="0"/>
        <v>286</v>
      </c>
    </row>
    <row r="17" spans="1:5" x14ac:dyDescent="0.25">
      <c r="A17" s="5" t="s">
        <v>1</v>
      </c>
      <c r="B17" s="6">
        <f t="shared" ref="B17:E17" si="1">SUM(B5:B16)</f>
        <v>616</v>
      </c>
      <c r="C17" s="6">
        <f t="shared" si="1"/>
        <v>740</v>
      </c>
      <c r="D17" s="6">
        <f t="shared" si="1"/>
        <v>855</v>
      </c>
      <c r="E17" s="6">
        <f t="shared" si="1"/>
        <v>2211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53FB-4D50-435B-A085-4EA345627819}">
  <sheetPr>
    <tabColor rgb="FF00B0F0"/>
  </sheetPr>
  <dimension ref="A1:J17"/>
  <sheetViews>
    <sheetView workbookViewId="0">
      <selection sqref="A1:E17"/>
    </sheetView>
  </sheetViews>
  <sheetFormatPr defaultRowHeight="15" x14ac:dyDescent="0.25"/>
  <cols>
    <col min="1" max="1" width="10.5703125" bestFit="1" customWidth="1"/>
    <col min="2" max="3" width="10.42578125" customWidth="1"/>
    <col min="4" max="4" width="10.5703125" bestFit="1" customWidth="1"/>
    <col min="5" max="5" width="12.7109375" bestFit="1" customWidth="1"/>
    <col min="6" max="6" width="6.140625" bestFit="1" customWidth="1"/>
    <col min="7" max="7" width="10.28515625" bestFit="1" customWidth="1"/>
    <col min="8" max="8" width="7.85546875" bestFit="1" customWidth="1"/>
    <col min="9" max="9" width="7.7109375" bestFit="1" customWidth="1"/>
    <col min="10" max="10" width="12.7109375" bestFit="1" customWidth="1"/>
    <col min="11" max="11" width="10.28515625" bestFit="1" customWidth="1"/>
    <col min="12" max="12" width="12.42578125" customWidth="1"/>
    <col min="13" max="13" width="11.5703125" customWidth="1"/>
    <col min="14" max="14" width="9.42578125" bestFit="1" customWidth="1"/>
    <col min="15" max="15" width="12.7109375" bestFit="1" customWidth="1"/>
    <col min="17" max="17" width="15.85546875" bestFit="1" customWidth="1"/>
    <col min="18" max="18" width="7.85546875" bestFit="1" customWidth="1"/>
    <col min="19" max="19" width="7.7109375" bestFit="1" customWidth="1"/>
    <col min="20" max="20" width="12.7109375" bestFit="1" customWidth="1"/>
  </cols>
  <sheetData>
    <row r="1" spans="1:10" ht="15.75" thickBot="1" x14ac:dyDescent="0.3">
      <c r="A1" s="20" t="s">
        <v>69</v>
      </c>
    </row>
    <row r="3" spans="1:10" x14ac:dyDescent="0.25">
      <c r="B3" s="17"/>
    </row>
    <row r="4" spans="1:10" s="2" customFormat="1" ht="30" x14ac:dyDescent="0.25">
      <c r="A4" s="5" t="s">
        <v>0</v>
      </c>
      <c r="B4" s="34" t="s">
        <v>74</v>
      </c>
      <c r="C4" s="34" t="s">
        <v>75</v>
      </c>
      <c r="D4" s="34" t="s">
        <v>76</v>
      </c>
      <c r="E4" s="34" t="s">
        <v>70</v>
      </c>
      <c r="G4"/>
      <c r="H4"/>
      <c r="I4"/>
      <c r="J4"/>
    </row>
    <row r="5" spans="1:10" x14ac:dyDescent="0.25">
      <c r="A5" s="3" t="s">
        <v>6</v>
      </c>
      <c r="B5" s="33">
        <v>55</v>
      </c>
      <c r="C5" s="4">
        <v>66</v>
      </c>
      <c r="D5" s="22">
        <v>80</v>
      </c>
      <c r="E5" s="40">
        <f>SUM(B5:D5)</f>
        <v>201</v>
      </c>
    </row>
    <row r="6" spans="1:10" x14ac:dyDescent="0.25">
      <c r="A6" s="3" t="s">
        <v>7</v>
      </c>
      <c r="B6" s="33">
        <v>50</v>
      </c>
      <c r="C6" s="4">
        <v>60</v>
      </c>
      <c r="D6" s="22">
        <v>70</v>
      </c>
      <c r="E6" s="40">
        <f t="shared" ref="E6:E16" si="0">SUM(B6:D6)</f>
        <v>180</v>
      </c>
    </row>
    <row r="7" spans="1:10" x14ac:dyDescent="0.25">
      <c r="A7" s="3" t="s">
        <v>8</v>
      </c>
      <c r="B7" s="33">
        <v>44</v>
      </c>
      <c r="C7" s="4">
        <v>50</v>
      </c>
      <c r="D7" s="22">
        <v>60</v>
      </c>
      <c r="E7" s="40">
        <f t="shared" si="0"/>
        <v>154</v>
      </c>
    </row>
    <row r="8" spans="1:10" x14ac:dyDescent="0.25">
      <c r="A8" s="3" t="s">
        <v>9</v>
      </c>
      <c r="B8" s="33">
        <v>110</v>
      </c>
      <c r="C8" s="4">
        <v>130</v>
      </c>
      <c r="D8" s="22">
        <v>150</v>
      </c>
      <c r="E8" s="40">
        <f t="shared" si="0"/>
        <v>390</v>
      </c>
    </row>
    <row r="9" spans="1:10" x14ac:dyDescent="0.25">
      <c r="A9" s="3" t="s">
        <v>10</v>
      </c>
      <c r="B9" s="33">
        <v>80</v>
      </c>
      <c r="C9" s="4">
        <v>90</v>
      </c>
      <c r="D9" s="22">
        <v>120</v>
      </c>
      <c r="E9" s="40">
        <f t="shared" si="0"/>
        <v>290</v>
      </c>
    </row>
    <row r="10" spans="1:10" x14ac:dyDescent="0.25">
      <c r="A10" s="3" t="s">
        <v>11</v>
      </c>
      <c r="B10" s="33">
        <v>20</v>
      </c>
      <c r="C10" s="4">
        <v>30</v>
      </c>
      <c r="D10" s="22">
        <v>30</v>
      </c>
      <c r="E10" s="40">
        <f t="shared" si="0"/>
        <v>80</v>
      </c>
    </row>
    <row r="11" spans="1:10" x14ac:dyDescent="0.25">
      <c r="A11" s="3" t="s">
        <v>12</v>
      </c>
      <c r="B11" s="33">
        <v>49.500000000000007</v>
      </c>
      <c r="C11" s="4">
        <v>60</v>
      </c>
      <c r="D11" s="22">
        <v>70</v>
      </c>
      <c r="E11" s="40">
        <f t="shared" si="0"/>
        <v>179.5</v>
      </c>
    </row>
    <row r="12" spans="1:10" x14ac:dyDescent="0.25">
      <c r="A12" s="3" t="s">
        <v>13</v>
      </c>
      <c r="B12" s="33">
        <v>70</v>
      </c>
      <c r="C12" s="4">
        <v>90</v>
      </c>
      <c r="D12" s="22">
        <v>100</v>
      </c>
      <c r="E12" s="40">
        <f t="shared" si="0"/>
        <v>260</v>
      </c>
    </row>
    <row r="13" spans="1:10" x14ac:dyDescent="0.25">
      <c r="A13" s="3" t="s">
        <v>14</v>
      </c>
      <c r="B13" s="33">
        <v>80</v>
      </c>
      <c r="C13" s="4">
        <v>100</v>
      </c>
      <c r="D13" s="22">
        <v>120</v>
      </c>
      <c r="E13" s="40">
        <f t="shared" si="0"/>
        <v>300</v>
      </c>
    </row>
    <row r="14" spans="1:10" x14ac:dyDescent="0.25">
      <c r="A14" s="3" t="s">
        <v>15</v>
      </c>
      <c r="B14" s="33">
        <v>70</v>
      </c>
      <c r="C14" s="4">
        <v>90</v>
      </c>
      <c r="D14" s="22">
        <v>100</v>
      </c>
      <c r="E14" s="40">
        <f t="shared" si="0"/>
        <v>260</v>
      </c>
    </row>
    <row r="15" spans="1:10" x14ac:dyDescent="0.25">
      <c r="A15" s="3" t="s">
        <v>16</v>
      </c>
      <c r="B15" s="33">
        <v>90</v>
      </c>
      <c r="C15" s="4">
        <v>120</v>
      </c>
      <c r="D15" s="22">
        <v>140</v>
      </c>
      <c r="E15" s="40">
        <f t="shared" si="0"/>
        <v>350</v>
      </c>
    </row>
    <row r="16" spans="1:10" x14ac:dyDescent="0.25">
      <c r="A16" s="3" t="s">
        <v>17</v>
      </c>
      <c r="B16" s="33">
        <v>100</v>
      </c>
      <c r="C16" s="4">
        <v>125</v>
      </c>
      <c r="D16" s="22">
        <v>140</v>
      </c>
      <c r="E16" s="40">
        <f t="shared" si="0"/>
        <v>365</v>
      </c>
    </row>
    <row r="17" spans="1:5" x14ac:dyDescent="0.25">
      <c r="A17" s="5" t="s">
        <v>1</v>
      </c>
      <c r="B17" s="6">
        <f t="shared" ref="B17:E17" si="1">SUM(B5:B16)</f>
        <v>818.5</v>
      </c>
      <c r="C17" s="6">
        <f t="shared" si="1"/>
        <v>1011</v>
      </c>
      <c r="D17" s="6">
        <f t="shared" si="1"/>
        <v>1180</v>
      </c>
      <c r="E17" s="6">
        <f t="shared" si="1"/>
        <v>3009.5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DC5C-923E-48C9-9191-A3E3502D85E7}">
  <sheetPr>
    <tabColor rgb="FF00B0F0"/>
  </sheetPr>
  <dimension ref="A1:E34"/>
  <sheetViews>
    <sheetView tabSelected="1" workbookViewId="0">
      <selection activeCell="A19" sqref="A19:E19"/>
    </sheetView>
  </sheetViews>
  <sheetFormatPr defaultRowHeight="15" x14ac:dyDescent="0.25"/>
  <cols>
    <col min="1" max="1" width="17.42578125" style="37" customWidth="1"/>
    <col min="2" max="2" width="14.7109375" style="37" bestFit="1" customWidth="1"/>
    <col min="3" max="3" width="13.7109375" style="37" bestFit="1" customWidth="1"/>
    <col min="4" max="4" width="10" style="37" bestFit="1" customWidth="1"/>
    <col min="5" max="5" width="12.7109375" style="37" bestFit="1" customWidth="1"/>
    <col min="6" max="6" width="6.140625" style="37" bestFit="1" customWidth="1"/>
    <col min="7" max="7" width="10.28515625" style="37" bestFit="1" customWidth="1"/>
    <col min="8" max="8" width="7.85546875" style="37" bestFit="1" customWidth="1"/>
    <col min="9" max="9" width="7.7109375" style="37" bestFit="1" customWidth="1"/>
    <col min="10" max="10" width="12.7109375" style="37" bestFit="1" customWidth="1"/>
    <col min="11" max="11" width="10.28515625" style="37" bestFit="1" customWidth="1"/>
    <col min="12" max="12" width="12.42578125" style="37" customWidth="1"/>
    <col min="13" max="13" width="11.5703125" style="37" customWidth="1"/>
    <col min="14" max="14" width="9.42578125" style="37" bestFit="1" customWidth="1"/>
    <col min="15" max="15" width="12.7109375" style="37" bestFit="1" customWidth="1"/>
    <col min="16" max="16" width="9.140625" style="37"/>
    <col min="17" max="17" width="15.85546875" style="37" bestFit="1" customWidth="1"/>
    <col min="18" max="18" width="7.85546875" style="37" bestFit="1" customWidth="1"/>
    <col min="19" max="19" width="7.7109375" style="37" bestFit="1" customWidth="1"/>
    <col min="20" max="20" width="12.7109375" style="37" bestFit="1" customWidth="1"/>
    <col min="21" max="16384" width="9.140625" style="37"/>
  </cols>
  <sheetData>
    <row r="1" spans="1:5" ht="15.75" thickBot="1" x14ac:dyDescent="0.3">
      <c r="A1" s="35" t="s">
        <v>73</v>
      </c>
    </row>
    <row r="3" spans="1:5" x14ac:dyDescent="0.25">
      <c r="B3" s="68" t="s">
        <v>78</v>
      </c>
    </row>
    <row r="4" spans="1:5" ht="30" x14ac:dyDescent="0.25">
      <c r="A4" s="5" t="s">
        <v>0</v>
      </c>
      <c r="B4" s="34" t="s">
        <v>74</v>
      </c>
      <c r="C4" s="34" t="s">
        <v>75</v>
      </c>
      <c r="D4" s="34" t="s">
        <v>76</v>
      </c>
      <c r="E4" s="34" t="s">
        <v>70</v>
      </c>
    </row>
    <row r="5" spans="1:5" x14ac:dyDescent="0.25">
      <c r="A5" s="3" t="s">
        <v>6</v>
      </c>
      <c r="B5" s="69">
        <f>SUM('1 COLL.-FOGLI:3 COLL.-FOGLI'!B5)</f>
        <v>145</v>
      </c>
      <c r="C5" s="69">
        <f>SUM('1 COLL.-FOGLI:3 COLL.-FOGLI'!C5)</f>
        <v>176</v>
      </c>
      <c r="D5" s="69">
        <f>SUM('1 COLL.-FOGLI:3 COLL.-FOGLI'!D5)</f>
        <v>210</v>
      </c>
      <c r="E5" s="40">
        <f>SUM(B5:D5)</f>
        <v>531</v>
      </c>
    </row>
    <row r="6" spans="1:5" x14ac:dyDescent="0.25">
      <c r="A6" s="3" t="s">
        <v>7</v>
      </c>
      <c r="B6" s="69">
        <f>SUM('1 COLL.-FOGLI:3 COLL.-FOGLI'!B6)</f>
        <v>131</v>
      </c>
      <c r="C6" s="69">
        <f>SUM('1 COLL.-FOGLI:3 COLL.-FOGLI'!C6)</f>
        <v>154</v>
      </c>
      <c r="D6" s="69">
        <f>SUM('1 COLL.-FOGLI:3 COLL.-FOGLI'!D6)</f>
        <v>183</v>
      </c>
      <c r="E6" s="40">
        <f t="shared" ref="E6:E15" si="0">SUM(B6:D6)</f>
        <v>468</v>
      </c>
    </row>
    <row r="7" spans="1:5" x14ac:dyDescent="0.25">
      <c r="A7" s="3" t="s">
        <v>8</v>
      </c>
      <c r="B7" s="69">
        <f>SUM('1 COLL.-FOGLI:3 COLL.-FOGLI'!B7)</f>
        <v>116</v>
      </c>
      <c r="C7" s="69">
        <f>SUM('1 COLL.-FOGLI:3 COLL.-FOGLI'!C7)</f>
        <v>138</v>
      </c>
      <c r="D7" s="69">
        <f>SUM('1 COLL.-FOGLI:3 COLL.-FOGLI'!D7)</f>
        <v>161</v>
      </c>
      <c r="E7" s="40">
        <f t="shared" si="0"/>
        <v>415</v>
      </c>
    </row>
    <row r="8" spans="1:5" x14ac:dyDescent="0.25">
      <c r="A8" s="3" t="s">
        <v>9</v>
      </c>
      <c r="B8" s="69">
        <f>SUM('1 COLL.-FOGLI:3 COLL.-FOGLI'!B8)</f>
        <v>290</v>
      </c>
      <c r="C8" s="69">
        <f>SUM('1 COLL.-FOGLI:3 COLL.-FOGLI'!C8)</f>
        <v>340</v>
      </c>
      <c r="D8" s="69">
        <f>SUM('1 COLL.-FOGLI:3 COLL.-FOGLI'!D8)</f>
        <v>400</v>
      </c>
      <c r="E8" s="40">
        <f t="shared" si="0"/>
        <v>1030</v>
      </c>
    </row>
    <row r="9" spans="1:5" x14ac:dyDescent="0.25">
      <c r="A9" s="3" t="s">
        <v>10</v>
      </c>
      <c r="B9" s="69">
        <f>SUM('1 COLL.-FOGLI:3 COLL.-FOGLI'!B9)</f>
        <v>215</v>
      </c>
      <c r="C9" s="69">
        <f>SUM('1 COLL.-FOGLI:3 COLL.-FOGLI'!C9)</f>
        <v>250</v>
      </c>
      <c r="D9" s="69">
        <f>SUM('1 COLL.-FOGLI:3 COLL.-FOGLI'!D9)</f>
        <v>315</v>
      </c>
      <c r="E9" s="40">
        <f t="shared" si="0"/>
        <v>780</v>
      </c>
    </row>
    <row r="10" spans="1:5" x14ac:dyDescent="0.25">
      <c r="A10" s="3" t="s">
        <v>11</v>
      </c>
      <c r="B10" s="69">
        <f>SUM('1 COLL.-FOGLI:3 COLL.-FOGLI'!B10)</f>
        <v>56</v>
      </c>
      <c r="C10" s="69">
        <f>SUM('1 COLL.-FOGLI:3 COLL.-FOGLI'!C10)</f>
        <v>74</v>
      </c>
      <c r="D10" s="69">
        <f>SUM('1 COLL.-FOGLI:3 COLL.-FOGLI'!D10)</f>
        <v>78</v>
      </c>
      <c r="E10" s="40">
        <f t="shared" si="0"/>
        <v>208</v>
      </c>
    </row>
    <row r="11" spans="1:5" x14ac:dyDescent="0.25">
      <c r="A11" s="3" t="s">
        <v>12</v>
      </c>
      <c r="B11" s="69">
        <f>SUM('1 COLL.-FOGLI:3 COLL.-FOGLI'!B11)</f>
        <v>130.5</v>
      </c>
      <c r="C11" s="69">
        <f>SUM('1 COLL.-FOGLI:3 COLL.-FOGLI'!C11)</f>
        <v>154</v>
      </c>
      <c r="D11" s="69">
        <f>SUM('1 COLL.-FOGLI:3 COLL.-FOGLI'!D11)</f>
        <v>183</v>
      </c>
      <c r="E11" s="40">
        <f t="shared" si="0"/>
        <v>467.5</v>
      </c>
    </row>
    <row r="12" spans="1:5" x14ac:dyDescent="0.25">
      <c r="A12" s="3" t="s">
        <v>13</v>
      </c>
      <c r="B12" s="69">
        <f>SUM('1 COLL.-FOGLI:3 COLL.-FOGLI'!B12)</f>
        <v>187</v>
      </c>
      <c r="C12" s="69">
        <f>SUM('1 COLL.-FOGLI:3 COLL.-FOGLI'!C12)</f>
        <v>228</v>
      </c>
      <c r="D12" s="69">
        <f>SUM('1 COLL.-FOGLI:3 COLL.-FOGLI'!D12)</f>
        <v>261</v>
      </c>
      <c r="E12" s="40">
        <f t="shared" si="0"/>
        <v>676</v>
      </c>
    </row>
    <row r="13" spans="1:5" x14ac:dyDescent="0.25">
      <c r="A13" s="3" t="s">
        <v>14</v>
      </c>
      <c r="B13" s="69">
        <f>SUM('1 COLL.-FOGLI:3 COLL.-FOGLI'!B13)</f>
        <v>215</v>
      </c>
      <c r="C13" s="69">
        <f>SUM('1 COLL.-FOGLI:3 COLL.-FOGLI'!C13)</f>
        <v>260</v>
      </c>
      <c r="D13" s="69">
        <f>SUM('1 COLL.-FOGLI:3 COLL.-FOGLI'!D13)</f>
        <v>305</v>
      </c>
      <c r="E13" s="40">
        <f t="shared" si="0"/>
        <v>780</v>
      </c>
    </row>
    <row r="14" spans="1:5" x14ac:dyDescent="0.25">
      <c r="A14" s="3" t="s">
        <v>15</v>
      </c>
      <c r="B14" s="69">
        <f>SUM('1 COLL.-FOGLI:3 COLL.-FOGLI'!B14)</f>
        <v>196</v>
      </c>
      <c r="C14" s="69">
        <f>SUM('1 COLL.-FOGLI:3 COLL.-FOGLI'!C14)</f>
        <v>244</v>
      </c>
      <c r="D14" s="69">
        <f>SUM('1 COLL.-FOGLI:3 COLL.-FOGLI'!D14)</f>
        <v>268</v>
      </c>
      <c r="E14" s="40">
        <f t="shared" si="0"/>
        <v>708</v>
      </c>
    </row>
    <row r="15" spans="1:5" x14ac:dyDescent="0.25">
      <c r="A15" s="3" t="s">
        <v>16</v>
      </c>
      <c r="B15" s="69">
        <f>SUM('1 COLL.-FOGLI:3 COLL.-FOGLI'!B15)</f>
        <v>252</v>
      </c>
      <c r="C15" s="69">
        <f>SUM('1 COLL.-FOGLI:3 COLL.-FOGLI'!C15)</f>
        <v>318</v>
      </c>
      <c r="D15" s="69">
        <f>SUM('1 COLL.-FOGLI:3 COLL.-FOGLI'!D15)</f>
        <v>366</v>
      </c>
      <c r="E15" s="40">
        <f t="shared" si="0"/>
        <v>936</v>
      </c>
    </row>
    <row r="16" spans="1:5" x14ac:dyDescent="0.25">
      <c r="A16" s="3" t="s">
        <v>17</v>
      </c>
      <c r="B16" s="69">
        <f>SUM('1 COLL.-FOGLI:3 COLL.-FOGLI'!B16)</f>
        <v>271</v>
      </c>
      <c r="C16" s="69">
        <f>SUM('1 COLL.-FOGLI:3 COLL.-FOGLI'!C16)</f>
        <v>339</v>
      </c>
      <c r="D16" s="69">
        <f>SUM('1 COLL.-FOGLI:3 COLL.-FOGLI'!D16)</f>
        <v>383</v>
      </c>
      <c r="E16" s="40">
        <f>SUM(B16:D16)</f>
        <v>993</v>
      </c>
    </row>
    <row r="17" spans="1:5" x14ac:dyDescent="0.25">
      <c r="A17" s="5" t="s">
        <v>1</v>
      </c>
      <c r="B17" s="6">
        <f t="shared" ref="B17:E17" si="1">SUM(B5:B16)</f>
        <v>2204.5</v>
      </c>
      <c r="C17" s="6">
        <f t="shared" si="1"/>
        <v>2675</v>
      </c>
      <c r="D17" s="6">
        <f>SUM(D5:D16)</f>
        <v>3113</v>
      </c>
      <c r="E17" s="6">
        <f t="shared" si="1"/>
        <v>7992.5</v>
      </c>
    </row>
    <row r="18" spans="1:5" x14ac:dyDescent="0.25">
      <c r="B18" s="70" t="s">
        <v>77</v>
      </c>
      <c r="C18" s="71"/>
      <c r="D18" s="71"/>
      <c r="E18" s="71"/>
    </row>
    <row r="19" spans="1:5" ht="70.5" customHeight="1" x14ac:dyDescent="0.25">
      <c r="A19" s="72" t="s">
        <v>93</v>
      </c>
      <c r="B19" s="72"/>
      <c r="C19" s="72"/>
      <c r="D19" s="72"/>
      <c r="E19" s="72"/>
    </row>
    <row r="29" spans="1:5" x14ac:dyDescent="0.25">
      <c r="D29" s="38"/>
    </row>
    <row r="34" spans="1:1" ht="49.5" customHeight="1" x14ac:dyDescent="0.25">
      <c r="A34" s="39" t="s">
        <v>92</v>
      </c>
    </row>
  </sheetData>
  <mergeCells count="1">
    <mergeCell ref="A19:E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EDBDA7-2270-4C07-82AC-15B85C482C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FUNZIONI PRINCIPALI</vt:lpstr>
      <vt:lpstr>INCOLLA+TRASPONI</vt:lpstr>
      <vt:lpstr>COLL.CELLE</vt:lpstr>
      <vt:lpstr>1 COLL.-FOGLI</vt:lpstr>
      <vt:lpstr>2 COLL.-FOGLI</vt:lpstr>
      <vt:lpstr>3 COLL.-FOGLI</vt:lpstr>
      <vt:lpstr>TOT COLL.-FOGLI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Visparelli</dc:creator>
  <cp:lastModifiedBy>Carlo Visparelli</cp:lastModifiedBy>
  <dcterms:created xsi:type="dcterms:W3CDTF">2015-06-05T18:19:34Z</dcterms:created>
  <dcterms:modified xsi:type="dcterms:W3CDTF">2024-01-22T23:43:46Z</dcterms:modified>
</cp:coreProperties>
</file>